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pivotTables/pivotTable17.xml" ContentType="application/vnd.openxmlformats-officedocument.spreadsheetml.pivotTable+xml"/>
  <Override PartName="/xl/pivotTables/pivotTable18.xml" ContentType="application/vnd.openxmlformats-officedocument.spreadsheetml.pivotTable+xml"/>
  <Override PartName="/xl/pivotTables/pivotTable19.xml" ContentType="application/vnd.openxmlformats-officedocument.spreadsheetml.pivotTable+xml"/>
  <Override PartName="/xl/pivotTables/pivotTable20.xml" ContentType="application/vnd.openxmlformats-officedocument.spreadsheetml.pivotTable+xml"/>
  <Override PartName="/xl/pivotTables/pivotTable21.xml" ContentType="application/vnd.openxmlformats-officedocument.spreadsheetml.pivotTable+xml"/>
  <Override PartName="/xl/pivotTables/pivotTable22.xml" ContentType="application/vnd.openxmlformats-officedocument.spreadsheetml.pivotTable+xml"/>
  <Override PartName="/xl/pivotTables/pivotTable23.xml" ContentType="application/vnd.openxmlformats-officedocument.spreadsheetml.pivotTable+xml"/>
  <Override PartName="/xl/pivotTables/pivotTable24.xml" ContentType="application/vnd.openxmlformats-officedocument.spreadsheetml.pivotTable+xml"/>
  <Override PartName="/xl/pivotTables/pivotTable25.xml" ContentType="application/vnd.openxmlformats-officedocument.spreadsheetml.pivotTable+xml"/>
  <Override PartName="/xl/pivotTables/pivotTable26.xml" ContentType="application/vnd.openxmlformats-officedocument.spreadsheetml.pivotTable+xml"/>
  <Override PartName="/xl/pivotTables/pivotTable27.xml" ContentType="application/vnd.openxmlformats-officedocument.spreadsheetml.pivotTable+xml"/>
  <Override PartName="/xl/pivotTables/pivotTable28.xml" ContentType="application/vnd.openxmlformats-officedocument.spreadsheetml.pivotTable+xml"/>
  <Override PartName="/xl/pivotTables/pivotTable29.xml" ContentType="application/vnd.openxmlformats-officedocument.spreadsheetml.pivotTable+xml"/>
  <Override PartName="/xl/pivotTables/pivotTable30.xml" ContentType="application/vnd.openxmlformats-officedocument.spreadsheetml.pivotTable+xml"/>
  <Override PartName="/xl/pivotTables/pivotTable31.xml" ContentType="application/vnd.openxmlformats-officedocument.spreadsheetml.pivotTable+xml"/>
  <Override PartName="/xl/pivotTables/pivotTable32.xml" ContentType="application/vnd.openxmlformats-officedocument.spreadsheetml.pivotTable+xml"/>
  <Override PartName="/xl/pivotTables/pivotTable33.xml" ContentType="application/vnd.openxmlformats-officedocument.spreadsheetml.pivotTable+xml"/>
  <Override PartName="/xl/pivotTables/pivotTable34.xml" ContentType="application/vnd.openxmlformats-officedocument.spreadsheetml.pivotTable+xml"/>
  <Override PartName="/xl/pivotTables/pivotTable35.xml" ContentType="application/vnd.openxmlformats-officedocument.spreadsheetml.pivotTable+xml"/>
  <Override PartName="/xl/pivotTables/pivotTable36.xml" ContentType="application/vnd.openxmlformats-officedocument.spreadsheetml.pivotTable+xml"/>
  <Override PartName="/xl/pivotTables/pivotTable37.xml" ContentType="application/vnd.openxmlformats-officedocument.spreadsheetml.pivotTable+xml"/>
  <Override PartName="/xl/pivotTables/pivotTable38.xml" ContentType="application/vnd.openxmlformats-officedocument.spreadsheetml.pivotTable+xml"/>
  <Override PartName="/xl/pivotTables/pivotTable39.xml" ContentType="application/vnd.openxmlformats-officedocument.spreadsheetml.pivotTable+xml"/>
  <Override PartName="/xl/pivotTables/pivotTable40.xml" ContentType="application/vnd.openxmlformats-officedocument.spreadsheetml.pivotTable+xml"/>
  <Override PartName="/xl/pivotTables/pivotTable41.xml" ContentType="application/vnd.openxmlformats-officedocument.spreadsheetml.pivotTable+xml"/>
  <Override PartName="/xl/pivotTables/pivotTable42.xml" ContentType="application/vnd.openxmlformats-officedocument.spreadsheetml.pivotTable+xml"/>
  <Override PartName="/xl/pivotTables/pivotTable43.xml" ContentType="application/vnd.openxmlformats-officedocument.spreadsheetml.pivotTable+xml"/>
  <Override PartName="/xl/pivotTables/pivotTable44.xml" ContentType="application/vnd.openxmlformats-officedocument.spreadsheetml.pivotTable+xml"/>
  <Override PartName="/xl/pivotTables/pivotTable45.xml" ContentType="application/vnd.openxmlformats-officedocument.spreadsheetml.pivotTable+xml"/>
  <Override PartName="/xl/pivotTables/pivotTable46.xml" ContentType="application/vnd.openxmlformats-officedocument.spreadsheetml.pivotTable+xml"/>
  <Override PartName="/xl/pivotTables/pivotTable47.xml" ContentType="application/vnd.openxmlformats-officedocument.spreadsheetml.pivotTable+xml"/>
  <Override PartName="/xl/pivotTables/pivotTable48.xml" ContentType="application/vnd.openxmlformats-officedocument.spreadsheetml.pivotTable+xml"/>
  <Override PartName="/xl/pivotTables/pivotTable49.xml" ContentType="application/vnd.openxmlformats-officedocument.spreadsheetml.pivotTable+xml"/>
  <Override PartName="/xl/pivotTables/pivotTable50.xml" ContentType="application/vnd.openxmlformats-officedocument.spreadsheetml.pivotTable+xml"/>
  <Override PartName="/xl/pivotTables/pivotTable5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66925"/>
  <mc:AlternateContent xmlns:mc="http://schemas.openxmlformats.org/markup-compatibility/2006">
    <mc:Choice Requires="x15">
      <x15ac:absPath xmlns:x15ac="http://schemas.microsoft.com/office/spreadsheetml/2010/11/ac" url="S:\Board, Committees &amp; Districts\Board Meeting Materials\2024\June 26th Meeting\"/>
    </mc:Choice>
  </mc:AlternateContent>
  <xr:revisionPtr revIDLastSave="0" documentId="13_ncr:1_{87C61BFE-3A20-442D-BF28-79705948E70E}" xr6:coauthVersionLast="47" xr6:coauthVersionMax="47" xr10:uidLastSave="{00000000-0000-0000-0000-000000000000}"/>
  <bookViews>
    <workbookView xWindow="-120" yWindow="-120" windowWidth="25440" windowHeight="15390" activeTab="6" xr2:uid="{73A7E8CE-62C3-4672-9CA5-8797D066289A}"/>
  </bookViews>
  <sheets>
    <sheet name="Wage Impact" sheetId="1" r:id="rId1"/>
    <sheet name="Benefits" sheetId="2" r:id="rId2"/>
    <sheet name="New Admits" sheetId="3" r:id="rId3"/>
    <sheet name="30 Day Notice" sheetId="4" r:id="rId4"/>
    <sheet name="Capacity" sheetId="5" r:id="rId5"/>
    <sheet name="Quality" sheetId="6" r:id="rId6"/>
    <sheet name="Other Comments" sheetId="7" r:id="rId7"/>
  </sheets>
  <externalReferences>
    <externalReference r:id="rId8"/>
  </externalReferences>
  <calcPr calcId="191029"/>
  <pivotCaches>
    <pivotCache cacheId="0" r:id="rId9"/>
    <pivotCache cacheId="1" r:id="rId10"/>
    <pivotCache cacheId="2" r:id="rId11"/>
    <pivotCache cacheId="3" r:id="rId12"/>
    <pivotCache cacheId="4"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4" l="1"/>
  <c r="M26" i="4"/>
  <c r="L26" i="4"/>
  <c r="K26" i="4"/>
  <c r="N21" i="4"/>
  <c r="M21" i="4"/>
  <c r="L21" i="4"/>
  <c r="K21" i="4"/>
  <c r="N15" i="4"/>
  <c r="M15" i="4"/>
  <c r="L15" i="4"/>
  <c r="K15" i="4"/>
  <c r="N10" i="4"/>
  <c r="M10" i="4"/>
  <c r="L10" i="4"/>
  <c r="K10" i="4"/>
  <c r="N5" i="4"/>
  <c r="M5" i="4"/>
  <c r="L5" i="4"/>
  <c r="K5" i="4"/>
  <c r="B9" i="2"/>
  <c r="B8" i="2"/>
  <c r="B7" i="2"/>
  <c r="B6" i="2"/>
  <c r="B5" i="2"/>
  <c r="B4" i="2"/>
  <c r="B3" i="2"/>
</calcChain>
</file>

<file path=xl/sharedStrings.xml><?xml version="1.0" encoding="utf-8"?>
<sst xmlns="http://schemas.openxmlformats.org/spreadsheetml/2006/main" count="354" uniqueCount="95">
  <si>
    <t>Starting Wage Increased</t>
  </si>
  <si>
    <t>Average Wage Increased</t>
  </si>
  <si>
    <t>Pay Differentials Increased/Expanded</t>
  </si>
  <si>
    <t/>
  </si>
  <si>
    <t>Employment Services</t>
  </si>
  <si>
    <t>Yes</t>
  </si>
  <si>
    <t>No</t>
  </si>
  <si>
    <t>Service Not Offered</t>
  </si>
  <si>
    <t>Grand Total</t>
  </si>
  <si>
    <t>Residential Waiver Services</t>
  </si>
  <si>
    <t>Adult Day Services</t>
  </si>
  <si>
    <t>Transportation</t>
  </si>
  <si>
    <t>ICF</t>
  </si>
  <si>
    <t>Expanded Benefits</t>
  </si>
  <si>
    <t>Count</t>
  </si>
  <si>
    <t>Traditional employee benefits (health, dental, vision, disability, and life insurance)</t>
  </si>
  <si>
    <t>Bonuses</t>
  </si>
  <si>
    <t>Paid time off</t>
  </si>
  <si>
    <t>Education and training</t>
  </si>
  <si>
    <t>Retirement</t>
  </si>
  <si>
    <t>Employee assistance program</t>
  </si>
  <si>
    <t>Childcare cost assistance</t>
  </si>
  <si>
    <t>Other (please specify)</t>
  </si>
  <si>
    <t>Recognition programs</t>
  </si>
  <si>
    <t>Employee appreciation</t>
  </si>
  <si>
    <t>Establishing a retirement benefit</t>
  </si>
  <si>
    <t>paid for back-ground checks</t>
  </si>
  <si>
    <t>Employee medical insurance increased 41% this year and almost 50% the prior year.  The budget helps us continue paying 80% of the cost (we were going to decrease the employer contribution)</t>
  </si>
  <si>
    <t xml:space="preserve">All of these areas stayed consistent. Agency has strong benefit package. Training always prioritized.  </t>
  </si>
  <si>
    <t xml:space="preserve">Agency absorbed all increases in employee health insurance rates for 2024. </t>
  </si>
  <si>
    <t xml:space="preserve">We increased our starting wage and across the board wage increases in 6/2023.  </t>
  </si>
  <si>
    <t xml:space="preserve">Offered additional training through one of the ARPA workforce grants.  </t>
  </si>
  <si>
    <t>We are a new agency, established in 2021 and we do not offer any benefits at this time.   Education and training is offered on a case by case basis, and/or when requested and discussed.</t>
  </si>
  <si>
    <t>From the period of January 1, 2024-March 31, 2024, please select all of the statements that apply to your ability to take on new referrals/admissions in each service line. If your agency does not provide a given service, please respond with "Not Offered."</t>
  </si>
  <si>
    <t>New Admissions</t>
  </si>
  <si>
    <t>New Admissions: Complex Medical Care</t>
  </si>
  <si>
    <t>New Admissions: Complex Behavior Support</t>
  </si>
  <si>
    <t xml:space="preserve"> New Admissions</t>
  </si>
  <si>
    <t>Residential Waiver</t>
  </si>
  <si>
    <t>From the period of January 1, 2024-March 31, 2024, did you have to serve notice/discharge people you serve as a result of staffing shortages. If your agency does not provide a given service, please respond with "Not Offered."</t>
  </si>
  <si>
    <t>Discharge Numbers</t>
  </si>
  <si>
    <t xml:space="preserve"> Individuals with Complex Care</t>
  </si>
  <si>
    <t>Individuals with Complex Medical Care</t>
  </si>
  <si>
    <t xml:space="preserve"> Individuals with Complex Behavior Support</t>
  </si>
  <si>
    <t>1-5</t>
  </si>
  <si>
    <t>6-10</t>
  </si>
  <si>
    <t>11-15</t>
  </si>
  <si>
    <t>Individuals with Complex Care</t>
  </si>
  <si>
    <t>Individuals with Complex Behavior Support</t>
  </si>
  <si>
    <t>From the period of January 1, 2024-March 31, 2024, please select the statement that best matches your staffing capacity in each service.</t>
  </si>
  <si>
    <t xml:space="preserve">Count </t>
  </si>
  <si>
    <t>Staffing capacity greatly increased</t>
  </si>
  <si>
    <t>Staffing capacity slightly increased</t>
  </si>
  <si>
    <t>Staffing capacity has stayed the same</t>
  </si>
  <si>
    <t>Staffing capacity has slightly reduced</t>
  </si>
  <si>
    <t>Staffing capacity has greatly reduced</t>
  </si>
  <si>
    <t>Compared to Quarter 4 of 2023 (10-1-23 to 12-31-23), how do you feel your agency's overall ability to provide quality DD services was impacted between January 1, 2024, and March 31, 2024?</t>
  </si>
  <si>
    <t>Our ability to provide quality services has greatly increased.</t>
  </si>
  <si>
    <t>Our ability to provide quality services has slightly increased.</t>
  </si>
  <si>
    <t>Our ability to provide quality services has stayed the same.</t>
  </si>
  <si>
    <t>Our ability to provide quality services has slightly decreased.</t>
  </si>
  <si>
    <t>Our ability to provide quality services has greatly decreased.</t>
  </si>
  <si>
    <t>Please share any other stories or data points that demonstrate the impact of the budget increases on your staffing capacity and/or your ability to provide services.</t>
  </si>
  <si>
    <t xml:space="preserve">We are starting to add HPC services. </t>
  </si>
  <si>
    <t xml:space="preserve">For the first time in years, we are adequately staffed so that DSPs and Home Supervisors are not overworked trying to cover open shifts. </t>
  </si>
  <si>
    <t>Because we have been able to hire more staff, we have been able to weed out staff who may not be a good fit which results in better care.  We have received a significant increase in applicants since increasing our wages.</t>
  </si>
  <si>
    <t>We have been able to increase wages and starting pay. However, we still are not getting people to apply for a job or to stay once they find out more about the job and the pay that we can offer.</t>
  </si>
  <si>
    <t>The budget increase has not positively impacted the quality of services but has increased on average hourly rate to $19 per hour considering overtime, shift differentials, and longevity rates. DSPs are barely meeting the qualifications and are drifting to whatever agency is paying the highest rate without regard for clients/people we serve.</t>
  </si>
  <si>
    <t>In our Residential Services area, Q1 is too early to capture the impact, however, we are seeing a major increase of being able to hire more DSPs to begin lessening the burden our DSP pool and management/admin team was facing. Q2/Q3 is where I am projecting more of the numbers to be seen, however, we are certainly starting to head in the right direction.</t>
  </si>
  <si>
    <t xml:space="preserve">The staff morale has increased significantly; resulting in higher quality services to those we serve. </t>
  </si>
  <si>
    <t>Able to retain current staffing.</t>
  </si>
  <si>
    <t xml:space="preserve">Retention Rate is increasing year over year. </t>
  </si>
  <si>
    <t>We have been able to add some new employees, new employees have reduced overtime, but not substantially affected our ability to add services to new individuals.</t>
  </si>
  <si>
    <t>Since staffing has greatly improved since July 1, 2023 we have been working hard on increasing our census to pre covid-19 levels.</t>
  </si>
  <si>
    <t>The increase has helped to hire new staff but I think the rate is such that it does not attract quality staff that are vested in this field, it's just a job to many.</t>
  </si>
  <si>
    <t xml:space="preserve">We feel like the quality of new hires is slightly better, but our staffing roster has remained the same numbers wise. </t>
  </si>
  <si>
    <t>Due to the increase in starting wages for DSPs we have received an increased amount of applications and also the applicants have been more suitable for employment</t>
  </si>
  <si>
    <t>We were able to attract higher quality staff.</t>
  </si>
  <si>
    <t>I think the rate increased has increased existing workers to stay</t>
  </si>
  <si>
    <t xml:space="preserve">As we are nearing the end of April, we are starting to see an increase in interest on our job postings.  I hope that stays the same and realize we will report on the next survey.  Outlook hopeful!  This will help reduce OT and should allow more increases in wages to DSP's.  </t>
  </si>
  <si>
    <t>We would have had to discharge more people in quarter 1 if some people did not decrease their days of service with us.</t>
  </si>
  <si>
    <t xml:space="preserve">We hired 15 people in the first quarter.  Our open hours has dropped to 16% of hours open. Prior to the first of the year we were running 22% or more open hours.  Overtime is down.  Cost savings in overtime reduction in first quarter compared to last year was $216,884.  </t>
  </si>
  <si>
    <t>During the first quarter of 24 our staffing challenge got worse. Several staff members on FMLA and some left. Over time not reduced. Several times we had to relocate individuals to other homes because we didn't have enough employees to staff the homes. The work ethic in our community is poor. Frequent call-offs.</t>
  </si>
  <si>
    <t xml:space="preserve">Since the increase in the budget, we have been able to hire and retain quality employees.  Our quality of services has stayed the same because we are 100% staffed and have been for several months.  That is something that has never happened before!  </t>
  </si>
  <si>
    <t xml:space="preserve">Pool of candidates for open positions has expanded with starting wage increases. Filling open vacancies has allowed us to focus on quality initiatives that had been side tracked due to insufficient staffing. </t>
  </si>
  <si>
    <t xml:space="preserve">We are seeing a larger pool of candidates applying for open positions.   Turnover rate has decreased for entry-level positions.   </t>
  </si>
  <si>
    <t>Staff retention in our ICF serving persons with complex medical needs has improved-they have the highest DSP starting wage at our agency. Investments from the ADS Quality Pilot appear to have started to make an impact on our service quality. There has been less impact on waiver-funded community employment services, thus far.</t>
  </si>
  <si>
    <t>The higher starting wage has allowed us to hire people quickly</t>
  </si>
  <si>
    <t>We have always provided quality services.  The big change is that our DSPs, and our overall staff, are now being compensated at a fair wage and market rate.  People are happier.</t>
  </si>
  <si>
    <t xml:space="preserve">Although looking at January through March, you did not see the benefit of the rate reimbursement until mid/end of February. </t>
  </si>
  <si>
    <t>Staff morale is higher. Staff have been excited about and taken advantage of more training opportunities. More staff are viewing this field as a career instead of a temp job.</t>
  </si>
  <si>
    <t>RHA made it's wage adjustments in 6/2023,  This greatly increased our ability to attract staff and that has been the case through 1st quarter 2024.</t>
  </si>
  <si>
    <t xml:space="preserve">Hired 49 new staff in the first quarter of 2024.  Hired 24 new staff the first quarter of 2023, a 51% increase!  </t>
  </si>
  <si>
    <t>I have been advertising and promoting the various openings we have available in our agency since January 2024, receiving zero applications.  I recently had to contract with a Staffing Agency and if I hire directly, I will have to pay a 15% fee to the agency of the applicant's annual salary.</t>
  </si>
  <si>
    <t>The budget increases have allowed us to increase DSP wages.  More importantly, they have meant the difference of a slightly positive overall operating margin (after DSP raises) vs. a pretty substantial negative overall operating margin (before DSP raises).  The negative margin meant that CLI would not have been in business for very much longer as we've exhausted our financial reserves over the past 3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</si>
</sst>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4"/>
      <color rgb="FFFF0000"/>
      <name val="Calibri"/>
      <family val="2"/>
      <scheme val="minor"/>
    </font>
    <font>
      <sz val="11"/>
      <color rgb="FF333333"/>
      <name val="Arial"/>
    </font>
    <font>
      <sz val="11"/>
      <color rgb="FF333333"/>
      <name val="Arial"/>
      <family val="2"/>
    </font>
    <font>
      <b/>
      <sz val="18"/>
      <color rgb="FFFF0000"/>
      <name val="Calibri"/>
      <family val="2"/>
      <scheme val="minor"/>
    </font>
    <font>
      <b/>
      <sz val="16"/>
      <color rgb="FFFF0000"/>
      <name val="Calibri"/>
      <family val="2"/>
      <scheme val="minor"/>
    </font>
    <font>
      <b/>
      <sz val="11"/>
      <color rgb="FFFF0000"/>
      <name val="Calibri"/>
      <family val="2"/>
      <scheme val="minor"/>
    </font>
    <font>
      <b/>
      <sz val="20"/>
      <color rgb="FFFF0000"/>
      <name val="Calibri"/>
      <family val="2"/>
      <scheme val="minor"/>
    </font>
  </fonts>
  <fills count="5">
    <fill>
      <patternFill patternType="none"/>
    </fill>
    <fill>
      <patternFill patternType="gray125"/>
    </fill>
    <fill>
      <patternFill patternType="solid">
        <fgColor rgb="FFEAEAE8"/>
      </patternFill>
    </fill>
    <fill>
      <patternFill patternType="solid">
        <fgColor rgb="FFFFFF00"/>
        <bgColor indexed="64"/>
      </patternFill>
    </fill>
    <fill>
      <patternFill patternType="solid">
        <fgColor theme="8"/>
        <bgColor indexed="64"/>
      </patternFill>
    </fill>
  </fills>
  <borders count="3">
    <border>
      <left/>
      <right/>
      <top/>
      <bottom/>
      <diagonal/>
    </border>
    <border>
      <left style="thin">
        <color rgb="FFA6A6A6"/>
      </left>
      <right style="thin">
        <color rgb="FFA6A6A6"/>
      </right>
      <top style="thin">
        <color rgb="FFA6A6A6"/>
      </top>
      <bottom style="thin">
        <color rgb="FFA6A6A6"/>
      </bottom>
      <diagonal/>
    </border>
    <border>
      <left style="thin">
        <color rgb="FFA6A6A6"/>
      </left>
      <right/>
      <top/>
      <bottom/>
      <diagonal/>
    </border>
  </borders>
  <cellStyleXfs count="1">
    <xf numFmtId="0" fontId="0" fillId="0" borderId="0"/>
  </cellStyleXfs>
  <cellXfs count="24">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0" fillId="0" borderId="0" xfId="0" applyAlignment="1">
      <alignment wrapText="1"/>
    </xf>
    <xf numFmtId="0" fontId="2" fillId="2" borderId="1" xfId="0" applyFont="1" applyFill="1" applyBorder="1" applyAlignment="1">
      <alignment wrapText="1"/>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0" fillId="3" borderId="0" xfId="0" applyFill="1" applyAlignment="1">
      <alignment horizontal="left"/>
    </xf>
    <xf numFmtId="0" fontId="2" fillId="2" borderId="2" xfId="0" applyFont="1" applyFill="1" applyBorder="1" applyAlignment="1">
      <alignment horizontal="center" wrapText="1"/>
    </xf>
    <xf numFmtId="0" fontId="2" fillId="2" borderId="0" xfId="0" applyFont="1" applyFill="1" applyAlignment="1">
      <alignment horizontal="center" wrapText="1"/>
    </xf>
    <xf numFmtId="0" fontId="5" fillId="0" borderId="0" xfId="0" applyFont="1" applyAlignment="1">
      <alignment horizontal="center" vertical="center"/>
    </xf>
    <xf numFmtId="49" fontId="6" fillId="0" borderId="0" xfId="0" applyNumberFormat="1" applyFont="1" applyAlignment="1">
      <alignment horizontal="center"/>
    </xf>
    <xf numFmtId="0" fontId="7" fillId="0" borderId="0" xfId="0" applyFont="1" applyAlignment="1">
      <alignment horizontal="center" vertical="center" wrapText="1"/>
    </xf>
    <xf numFmtId="0" fontId="0" fillId="0" borderId="0" xfId="0" applyAlignment="1">
      <alignment horizontal="center" wrapText="1"/>
    </xf>
    <xf numFmtId="0" fontId="7" fillId="0" borderId="0" xfId="0" applyFont="1" applyAlignment="1">
      <alignment horizontal="center" vertical="center" wrapText="1"/>
    </xf>
    <xf numFmtId="0" fontId="4" fillId="0" borderId="0" xfId="0" applyFont="1" applyAlignment="1">
      <alignment vertical="center" wrapText="1"/>
    </xf>
    <xf numFmtId="0" fontId="0" fillId="4" borderId="0" xfId="0" applyFill="1" applyAlignment="1">
      <alignment wrapText="1"/>
    </xf>
    <xf numFmtId="0" fontId="0" fillId="0" borderId="0" xfId="0" pivotButton="1"/>
    <xf numFmtId="0" fontId="0" fillId="0" borderId="0" xfId="0" applyNumberFormat="1"/>
    <xf numFmtId="0" fontId="0" fillId="0" borderId="0" xfId="0" applyNumberFormat="1" applyAlignment="1">
      <alignment horizontal="center"/>
    </xf>
    <xf numFmtId="0" fontId="0" fillId="3" borderId="0" xfId="0" applyNumberFormat="1" applyFill="1"/>
  </cellXfs>
  <cellStyles count="1">
    <cellStyle name="Normal" xfId="0" builtinId="0"/>
  </cellStyles>
  <dxfs count="45">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pivotCacheDefinition" Target="pivotCache/pivotCacheDefinition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2024%20Budget%20Advocacy\Data%20Collection\q1-2024\Quarterly%20Workforce%20Impact%20Survey%20Q1%202024.xlsx" TargetMode="External"/><Relationship Id="rId1" Type="http://schemas.openxmlformats.org/officeDocument/2006/relationships/externalLinkPath" Target="/2024%20Budget%20Advocacy/Data%20Collection/q1-2024/Quarterly%20Workforce%20Impact%20Survey%20Q1%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ull Report"/>
      <sheetName val="Provider Full Report"/>
      <sheetName val="Clean Report"/>
      <sheetName val="Wage Impact"/>
      <sheetName val="Benefits"/>
      <sheetName val="New Admits"/>
      <sheetName val="30 Day Notice"/>
      <sheetName val="Capacity"/>
      <sheetName val="Quality"/>
      <sheetName val="Other Comments"/>
    </sheetNames>
    <sheetDataSet>
      <sheetData sheetId="0"/>
      <sheetData sheetId="1"/>
      <sheetData sheetId="2">
        <row r="2">
          <cell r="BL2" t="str">
            <v>Service Not Offered</v>
          </cell>
          <cell r="BM2">
            <v>0</v>
          </cell>
          <cell r="BN2">
            <v>0</v>
          </cell>
          <cell r="BO2">
            <v>0</v>
          </cell>
          <cell r="BP2">
            <v>0</v>
          </cell>
        </row>
        <row r="3">
          <cell r="BL3">
            <v>0</v>
          </cell>
          <cell r="BM3">
            <v>0</v>
          </cell>
          <cell r="BN3" t="str">
            <v>Service Not Offered</v>
          </cell>
          <cell r="BO3" t="str">
            <v>Service Not Offered</v>
          </cell>
          <cell r="BP3" t="str">
            <v>Service Not Offered</v>
          </cell>
        </row>
        <row r="4">
          <cell r="W4" t="str">
            <v>Bonuses</v>
          </cell>
          <cell r="BL4">
            <v>0</v>
          </cell>
          <cell r="BM4" t="str">
            <v>Service Not Offered</v>
          </cell>
          <cell r="BN4">
            <v>0</v>
          </cell>
          <cell r="BO4">
            <v>0</v>
          </cell>
          <cell r="BP4">
            <v>0</v>
          </cell>
        </row>
        <row r="5">
          <cell r="BL5" t="str">
            <v>Service Not Offered</v>
          </cell>
          <cell r="BM5" t="str">
            <v>Service Not Offered</v>
          </cell>
          <cell r="BN5">
            <v>0</v>
          </cell>
          <cell r="BO5">
            <v>0</v>
          </cell>
          <cell r="BP5">
            <v>0</v>
          </cell>
        </row>
        <row r="6">
          <cell r="BL6" t="str">
            <v>Service Not Offered</v>
          </cell>
          <cell r="BM6">
            <v>0</v>
          </cell>
          <cell r="BN6">
            <v>0</v>
          </cell>
          <cell r="BO6" t="str">
            <v>Service Not Offered</v>
          </cell>
          <cell r="BP6">
            <v>0</v>
          </cell>
        </row>
        <row r="7">
          <cell r="V7" t="str">
            <v>Traditional employee benefits (health, dental, vision, disability, and life insurance)</v>
          </cell>
          <cell r="BL7">
            <v>0</v>
          </cell>
          <cell r="BM7">
            <v>0</v>
          </cell>
          <cell r="BN7">
            <v>0</v>
          </cell>
          <cell r="BO7" t="str">
            <v>Service Not Offered</v>
          </cell>
          <cell r="BP7">
            <v>0</v>
          </cell>
        </row>
        <row r="8">
          <cell r="V8" t="str">
            <v>Traditional employee benefits (health, dental, vision, disability, and life insurance)</v>
          </cell>
          <cell r="Y8" t="str">
            <v>Education and training</v>
          </cell>
          <cell r="BL8" t="str">
            <v>Service Not Offered</v>
          </cell>
          <cell r="BM8">
            <v>0</v>
          </cell>
          <cell r="BN8">
            <v>0</v>
          </cell>
          <cell r="BO8">
            <v>0</v>
          </cell>
          <cell r="BP8">
            <v>0</v>
          </cell>
        </row>
        <row r="9">
          <cell r="BL9" t="str">
            <v>Service Not Offered</v>
          </cell>
          <cell r="BM9" t="str">
            <v>Service Not Offered</v>
          </cell>
          <cell r="BN9">
            <v>0</v>
          </cell>
          <cell r="BO9">
            <v>0</v>
          </cell>
          <cell r="BP9">
            <v>0</v>
          </cell>
        </row>
        <row r="10">
          <cell r="W10" t="str">
            <v>Bonuses</v>
          </cell>
          <cell r="Z10" t="str">
            <v>Retirement</v>
          </cell>
          <cell r="BL10" t="str">
            <v>Service Not Offered</v>
          </cell>
          <cell r="BM10">
            <v>0</v>
          </cell>
          <cell r="BN10">
            <v>0</v>
          </cell>
          <cell r="BO10">
            <v>0</v>
          </cell>
          <cell r="BP10">
            <v>0</v>
          </cell>
        </row>
        <row r="11">
          <cell r="W11" t="str">
            <v>Bonuses</v>
          </cell>
          <cell r="Y11" t="str">
            <v>Education and training</v>
          </cell>
          <cell r="Z11" t="str">
            <v>Retirement</v>
          </cell>
          <cell r="AA11" t="str">
            <v>Employee assistance program</v>
          </cell>
          <cell r="BL11" t="str">
            <v>1-5</v>
          </cell>
          <cell r="BM11">
            <v>0</v>
          </cell>
          <cell r="BN11" t="str">
            <v>Service Not Offered</v>
          </cell>
          <cell r="BO11" t="str">
            <v>Service Not Offered</v>
          </cell>
          <cell r="BP11">
            <v>0</v>
          </cell>
        </row>
        <row r="12">
          <cell r="W12" t="str">
            <v>Bonuses</v>
          </cell>
          <cell r="Y12" t="str">
            <v>Education and training</v>
          </cell>
          <cell r="BL12" t="str">
            <v>Service Not Offered</v>
          </cell>
          <cell r="BM12">
            <v>0</v>
          </cell>
          <cell r="BN12" t="str">
            <v>Service Not Offered</v>
          </cell>
          <cell r="BO12" t="str">
            <v>Service Not Offered</v>
          </cell>
          <cell r="BP12" t="str">
            <v>Service Not Offered</v>
          </cell>
        </row>
        <row r="13">
          <cell r="BL13" t="str">
            <v>Service Not Offered</v>
          </cell>
          <cell r="BM13">
            <v>0</v>
          </cell>
          <cell r="BN13" t="str">
            <v>Service Not Offered</v>
          </cell>
          <cell r="BO13" t="str">
            <v>Service Not Offered</v>
          </cell>
          <cell r="BP13">
            <v>0</v>
          </cell>
        </row>
        <row r="14">
          <cell r="BL14" t="str">
            <v>Service Not Offered</v>
          </cell>
          <cell r="BM14">
            <v>0</v>
          </cell>
          <cell r="BN14">
            <v>0</v>
          </cell>
          <cell r="BO14" t="str">
            <v>Service Not Offered</v>
          </cell>
          <cell r="BP14" t="str">
            <v>Service Not Offered</v>
          </cell>
        </row>
        <row r="15">
          <cell r="V15" t="str">
            <v>Traditional employee benefits (health, dental, vision, disability, and life insurance)</v>
          </cell>
          <cell r="W15" t="str">
            <v>Bonuses</v>
          </cell>
          <cell r="BN15">
            <v>0</v>
          </cell>
          <cell r="BO15">
            <v>0</v>
          </cell>
          <cell r="BP15">
            <v>0</v>
          </cell>
        </row>
        <row r="16">
          <cell r="V16" t="str">
            <v>Traditional employee benefits (health, dental, vision, disability, and life insurance)</v>
          </cell>
          <cell r="BL16" t="str">
            <v>Service Not Offered</v>
          </cell>
          <cell r="BM16">
            <v>0</v>
          </cell>
          <cell r="BN16">
            <v>0</v>
          </cell>
          <cell r="BO16" t="str">
            <v>Service Not Offered</v>
          </cell>
          <cell r="BP16">
            <v>0</v>
          </cell>
        </row>
        <row r="17">
          <cell r="Y17" t="str">
            <v>Education and training</v>
          </cell>
          <cell r="BL17" t="str">
            <v>Service Not Offered</v>
          </cell>
          <cell r="BM17">
            <v>0</v>
          </cell>
          <cell r="BN17">
            <v>0</v>
          </cell>
          <cell r="BO17">
            <v>0</v>
          </cell>
          <cell r="BP17">
            <v>0</v>
          </cell>
        </row>
        <row r="18">
          <cell r="W18" t="str">
            <v>Bonuses</v>
          </cell>
          <cell r="BL18" t="str">
            <v>Service Not Offered</v>
          </cell>
          <cell r="BM18">
            <v>0</v>
          </cell>
          <cell r="BN18" t="str">
            <v>Service Not Offered</v>
          </cell>
          <cell r="BO18" t="str">
            <v>Service Not Offered</v>
          </cell>
          <cell r="BP18" t="str">
            <v>Service Not Offered</v>
          </cell>
        </row>
        <row r="19">
          <cell r="BL19">
            <v>0</v>
          </cell>
          <cell r="BM19">
            <v>0</v>
          </cell>
          <cell r="BN19">
            <v>0</v>
          </cell>
          <cell r="BO19">
            <v>0</v>
          </cell>
          <cell r="BP19">
            <v>0</v>
          </cell>
        </row>
        <row r="20">
          <cell r="V20" t="str">
            <v>Traditional employee benefits (health, dental, vision, disability, and life insurance)</v>
          </cell>
          <cell r="W20" t="str">
            <v>Bonuses</v>
          </cell>
          <cell r="BL20" t="str">
            <v>Service Not Offered</v>
          </cell>
          <cell r="BM20">
            <v>0</v>
          </cell>
          <cell r="BN20" t="str">
            <v>Service Not Offered</v>
          </cell>
          <cell r="BO20" t="str">
            <v>Service Not Offered</v>
          </cell>
          <cell r="BP20">
            <v>0</v>
          </cell>
        </row>
        <row r="21">
          <cell r="BL21">
            <v>0</v>
          </cell>
          <cell r="BM21">
            <v>0</v>
          </cell>
          <cell r="BN21">
            <v>0</v>
          </cell>
          <cell r="BO21">
            <v>0</v>
          </cell>
          <cell r="BP21">
            <v>0</v>
          </cell>
        </row>
        <row r="22">
          <cell r="BL22" t="str">
            <v>Service Not Offered</v>
          </cell>
          <cell r="BM22">
            <v>0</v>
          </cell>
          <cell r="BN22" t="str">
            <v>Service Not Offered</v>
          </cell>
          <cell r="BO22" t="str">
            <v>Service Not Offered</v>
          </cell>
          <cell r="BP22" t="str">
            <v>Service Not Offered</v>
          </cell>
        </row>
        <row r="23">
          <cell r="Y23" t="str">
            <v>Education and training</v>
          </cell>
          <cell r="BL23">
            <v>0</v>
          </cell>
          <cell r="BM23" t="str">
            <v>Service Not Offered</v>
          </cell>
          <cell r="BN23" t="str">
            <v>Service Not Offered</v>
          </cell>
          <cell r="BO23" t="str">
            <v>Service Not Offered</v>
          </cell>
          <cell r="BP23" t="str">
            <v>Service Not Offered</v>
          </cell>
        </row>
        <row r="24">
          <cell r="W24" t="str">
            <v>Bonuses</v>
          </cell>
          <cell r="Y24" t="str">
            <v>Education and training</v>
          </cell>
          <cell r="BL24" t="str">
            <v>Service Not Offered</v>
          </cell>
          <cell r="BM24" t="str">
            <v>Service Not Offered</v>
          </cell>
          <cell r="BN24">
            <v>0</v>
          </cell>
          <cell r="BO24" t="str">
            <v>Service Not Offered</v>
          </cell>
          <cell r="BP24" t="str">
            <v>Service Not Offered</v>
          </cell>
        </row>
        <row r="25">
          <cell r="BL25" t="str">
            <v>Service Not Offered</v>
          </cell>
          <cell r="BM25">
            <v>0</v>
          </cell>
          <cell r="BN25" t="str">
            <v>Service Not Offered</v>
          </cell>
          <cell r="BO25" t="str">
            <v>Service Not Offered</v>
          </cell>
          <cell r="BP25" t="str">
            <v>Service Not Offered</v>
          </cell>
        </row>
        <row r="26">
          <cell r="X26" t="str">
            <v>Paid time off</v>
          </cell>
          <cell r="BL26" t="str">
            <v>Service Not Offered</v>
          </cell>
          <cell r="BM26" t="str">
            <v>Service Not Offered</v>
          </cell>
          <cell r="BN26">
            <v>0</v>
          </cell>
          <cell r="BO26">
            <v>0</v>
          </cell>
          <cell r="BP26">
            <v>0</v>
          </cell>
        </row>
        <row r="27">
          <cell r="BL27">
            <v>0</v>
          </cell>
          <cell r="BM27">
            <v>0</v>
          </cell>
          <cell r="BN27">
            <v>0</v>
          </cell>
          <cell r="BO27" t="str">
            <v>Service Not Offered</v>
          </cell>
          <cell r="BP27">
            <v>0</v>
          </cell>
        </row>
        <row r="29">
          <cell r="V29" t="str">
            <v>Traditional employee benefits (health, dental, vision, disability, and life insurance)</v>
          </cell>
          <cell r="W29" t="str">
            <v>Bonuses</v>
          </cell>
          <cell r="X29" t="str">
            <v>Paid time off</v>
          </cell>
          <cell r="Y29" t="str">
            <v>Education and training</v>
          </cell>
          <cell r="Z29" t="str">
            <v>Retirement</v>
          </cell>
          <cell r="AA29" t="str">
            <v>Employee assistance program</v>
          </cell>
          <cell r="BL29">
            <v>0</v>
          </cell>
          <cell r="BM29">
            <v>0</v>
          </cell>
          <cell r="BN29">
            <v>0</v>
          </cell>
          <cell r="BO29">
            <v>0</v>
          </cell>
          <cell r="BP29">
            <v>0</v>
          </cell>
        </row>
        <row r="30">
          <cell r="BL30" t="str">
            <v>Service Not Offered</v>
          </cell>
          <cell r="BM30">
            <v>0</v>
          </cell>
          <cell r="BN30">
            <v>0</v>
          </cell>
          <cell r="BO30" t="str">
            <v>Service Not Offered</v>
          </cell>
          <cell r="BP30" t="str">
            <v>Service Not Offered</v>
          </cell>
        </row>
        <row r="31">
          <cell r="BL31" t="str">
            <v>Service Not Offered</v>
          </cell>
          <cell r="BM31">
            <v>0</v>
          </cell>
          <cell r="BN31">
            <v>0</v>
          </cell>
          <cell r="BO31">
            <v>0</v>
          </cell>
          <cell r="BP31">
            <v>0</v>
          </cell>
        </row>
        <row r="32">
          <cell r="BL32" t="str">
            <v>Service Not Offered</v>
          </cell>
          <cell r="BM32">
            <v>0</v>
          </cell>
          <cell r="BN32">
            <v>0</v>
          </cell>
          <cell r="BO32" t="str">
            <v>Service Not Offered</v>
          </cell>
          <cell r="BP32">
            <v>0</v>
          </cell>
        </row>
        <row r="33">
          <cell r="W33" t="str">
            <v>Bonuses</v>
          </cell>
          <cell r="BL33" t="str">
            <v>Service Not Offered</v>
          </cell>
          <cell r="BM33" t="str">
            <v>Service Not Offered</v>
          </cell>
          <cell r="BN33" t="str">
            <v>Service Not Offered</v>
          </cell>
          <cell r="BO33" t="str">
            <v>Service Not Offered</v>
          </cell>
          <cell r="BP33">
            <v>0</v>
          </cell>
        </row>
        <row r="34">
          <cell r="W34" t="str">
            <v>Bonuses</v>
          </cell>
          <cell r="Y34" t="str">
            <v>Education and training</v>
          </cell>
          <cell r="BL34" t="str">
            <v>Service Not Offered</v>
          </cell>
          <cell r="BM34">
            <v>0</v>
          </cell>
          <cell r="BN34">
            <v>0</v>
          </cell>
          <cell r="BO34" t="str">
            <v>Service Not Offered</v>
          </cell>
          <cell r="BP34">
            <v>0</v>
          </cell>
        </row>
        <row r="35">
          <cell r="V35" t="str">
            <v>Traditional employee benefits (health, dental, vision, disability, and life insurance)</v>
          </cell>
          <cell r="W35" t="str">
            <v>Bonuses</v>
          </cell>
          <cell r="BL35">
            <v>0</v>
          </cell>
        </row>
        <row r="36">
          <cell r="V36" t="str">
            <v>Traditional employee benefits (health, dental, vision, disability, and life insurance)</v>
          </cell>
          <cell r="Z36" t="str">
            <v>Retirement</v>
          </cell>
          <cell r="BL36" t="str">
            <v>Service Not Offered</v>
          </cell>
          <cell r="BM36" t="str">
            <v>Service Not Offered</v>
          </cell>
          <cell r="BN36" t="str">
            <v>1-5</v>
          </cell>
          <cell r="BO36">
            <v>0</v>
          </cell>
          <cell r="BP36">
            <v>0</v>
          </cell>
        </row>
        <row r="37">
          <cell r="V37" t="str">
            <v>Traditional employee benefits (health, dental, vision, disability, and life insurance)</v>
          </cell>
          <cell r="W37" t="str">
            <v>Bonuses</v>
          </cell>
          <cell r="BL37">
            <v>0</v>
          </cell>
          <cell r="BM37">
            <v>0</v>
          </cell>
          <cell r="BN37">
            <v>0</v>
          </cell>
          <cell r="BO37" t="str">
            <v>Service Not Offered</v>
          </cell>
          <cell r="BP37">
            <v>0</v>
          </cell>
        </row>
        <row r="39">
          <cell r="BL39" t="str">
            <v>Service Not Offered</v>
          </cell>
          <cell r="BM39">
            <v>0</v>
          </cell>
          <cell r="BN39" t="str">
            <v>1-5</v>
          </cell>
          <cell r="BO39" t="str">
            <v>Service Not Offered</v>
          </cell>
          <cell r="BP39" t="str">
            <v>1-5</v>
          </cell>
        </row>
        <row r="40">
          <cell r="BL40" t="str">
            <v>Service Not Offered</v>
          </cell>
          <cell r="BM40">
            <v>0</v>
          </cell>
          <cell r="BN40" t="str">
            <v>Service Not Offered</v>
          </cell>
          <cell r="BO40" t="str">
            <v>Service Not Offered</v>
          </cell>
          <cell r="BP40" t="str">
            <v>Service Not Offered</v>
          </cell>
        </row>
        <row r="41">
          <cell r="BL41">
            <v>0</v>
          </cell>
          <cell r="BM41">
            <v>0</v>
          </cell>
          <cell r="BN41">
            <v>0</v>
          </cell>
          <cell r="BO41">
            <v>0</v>
          </cell>
          <cell r="BP41">
            <v>0</v>
          </cell>
        </row>
        <row r="42">
          <cell r="W42" t="str">
            <v>Bonuses</v>
          </cell>
          <cell r="BL42">
            <v>0</v>
          </cell>
          <cell r="BM42" t="str">
            <v>Service Not Offered</v>
          </cell>
          <cell r="BN42">
            <v>0</v>
          </cell>
          <cell r="BO42" t="str">
            <v>Service Not Offered</v>
          </cell>
          <cell r="BP42" t="str">
            <v>Service Not Offered</v>
          </cell>
        </row>
        <row r="43">
          <cell r="V43" t="str">
            <v>Traditional employee benefits (health, dental, vision, disability, and life insurance)</v>
          </cell>
          <cell r="X43" t="str">
            <v>Paid time off</v>
          </cell>
          <cell r="Z43" t="str">
            <v>Retirement</v>
          </cell>
          <cell r="BL43" t="str">
            <v>Service Not Offered</v>
          </cell>
          <cell r="BM43" t="str">
            <v>Service Not Offered</v>
          </cell>
          <cell r="BN43">
            <v>0</v>
          </cell>
          <cell r="BO43" t="str">
            <v>Service Not Offered</v>
          </cell>
          <cell r="BP43">
            <v>0</v>
          </cell>
        </row>
        <row r="44">
          <cell r="V44" t="str">
            <v>Traditional employee benefits (health, dental, vision, disability, and life insurance)</v>
          </cell>
          <cell r="BL44" t="str">
            <v>Service Not Offered</v>
          </cell>
          <cell r="BM44" t="str">
            <v>Service Not Offered</v>
          </cell>
          <cell r="BN44">
            <v>0</v>
          </cell>
          <cell r="BO44">
            <v>0</v>
          </cell>
          <cell r="BP44">
            <v>0</v>
          </cell>
        </row>
        <row r="45">
          <cell r="BL45" t="str">
            <v>Service Not Offered</v>
          </cell>
          <cell r="BM45" t="str">
            <v>Service Not Offered</v>
          </cell>
          <cell r="BN45">
            <v>0</v>
          </cell>
          <cell r="BO45">
            <v>0</v>
          </cell>
          <cell r="BP45">
            <v>0</v>
          </cell>
        </row>
        <row r="46">
          <cell r="BL46" t="str">
            <v>Service Not Offered</v>
          </cell>
          <cell r="BM46">
            <v>0</v>
          </cell>
          <cell r="BN46">
            <v>0</v>
          </cell>
          <cell r="BO46">
            <v>0</v>
          </cell>
          <cell r="BP46">
            <v>0</v>
          </cell>
        </row>
        <row r="47">
          <cell r="Z47" t="str">
            <v>Retirement</v>
          </cell>
          <cell r="BL47" t="str">
            <v>Service Not Offered</v>
          </cell>
          <cell r="BM47" t="str">
            <v>Service Not Offered</v>
          </cell>
          <cell r="BN47">
            <v>0</v>
          </cell>
          <cell r="BO47">
            <v>0</v>
          </cell>
          <cell r="BP47">
            <v>0</v>
          </cell>
        </row>
        <row r="48">
          <cell r="W48" t="str">
            <v>Bonuses</v>
          </cell>
          <cell r="Y48" t="str">
            <v>Education and training</v>
          </cell>
          <cell r="BL48" t="str">
            <v>Service Not Offered</v>
          </cell>
          <cell r="BM48">
            <v>0</v>
          </cell>
          <cell r="BN48">
            <v>0</v>
          </cell>
          <cell r="BO48">
            <v>0</v>
          </cell>
          <cell r="BP48">
            <v>0</v>
          </cell>
        </row>
        <row r="49">
          <cell r="W49" t="str">
            <v>Bonuses</v>
          </cell>
          <cell r="BL49" t="str">
            <v>Service Not Offered</v>
          </cell>
          <cell r="BM49">
            <v>0</v>
          </cell>
          <cell r="BN49">
            <v>0</v>
          </cell>
          <cell r="BO49" t="str">
            <v>Service Not Offered</v>
          </cell>
          <cell r="BP49">
            <v>0</v>
          </cell>
        </row>
        <row r="50">
          <cell r="BL50">
            <v>0</v>
          </cell>
          <cell r="BM50" t="str">
            <v>Service Not Offered</v>
          </cell>
          <cell r="BN50">
            <v>0</v>
          </cell>
          <cell r="BO50">
            <v>0</v>
          </cell>
          <cell r="BP50" t="str">
            <v>Service Not Offered</v>
          </cell>
        </row>
        <row r="51">
          <cell r="V51" t="str">
            <v>Traditional employee benefits (health, dental, vision, disability, and life insurance)</v>
          </cell>
          <cell r="BL51" t="str">
            <v>Service Not Offered</v>
          </cell>
          <cell r="BM51" t="str">
            <v>Service Not Offered</v>
          </cell>
          <cell r="BN51">
            <v>0</v>
          </cell>
          <cell r="BO51">
            <v>0</v>
          </cell>
          <cell r="BP51">
            <v>0</v>
          </cell>
        </row>
        <row r="52">
          <cell r="W52" t="str">
            <v>Bonuses</v>
          </cell>
          <cell r="Y52" t="str">
            <v>Education and training</v>
          </cell>
          <cell r="BL52" t="str">
            <v>Service Not Offered</v>
          </cell>
          <cell r="BM52" t="str">
            <v>Service Not Offered</v>
          </cell>
          <cell r="BN52">
            <v>0</v>
          </cell>
          <cell r="BO52">
            <v>0</v>
          </cell>
          <cell r="BP52" t="str">
            <v>Service Not Offered</v>
          </cell>
        </row>
        <row r="53">
          <cell r="BL53" t="str">
            <v>Service Not Offered</v>
          </cell>
          <cell r="BM53" t="str">
            <v>Service Not Offered</v>
          </cell>
          <cell r="BN53">
            <v>0</v>
          </cell>
          <cell r="BO53" t="str">
            <v>Service Not Offered</v>
          </cell>
          <cell r="BP53">
            <v>0</v>
          </cell>
        </row>
        <row r="54">
          <cell r="W54" t="str">
            <v>Bonuses</v>
          </cell>
        </row>
        <row r="55">
          <cell r="BL55">
            <v>0</v>
          </cell>
          <cell r="BM55">
            <v>0</v>
          </cell>
          <cell r="BN55">
            <v>0</v>
          </cell>
          <cell r="BO55" t="str">
            <v>Service Not Offered</v>
          </cell>
          <cell r="BP55">
            <v>0</v>
          </cell>
        </row>
        <row r="56">
          <cell r="BL56" t="str">
            <v>Service Not Offered</v>
          </cell>
          <cell r="BM56" t="str">
            <v>Service Not Offered</v>
          </cell>
          <cell r="BN56">
            <v>0</v>
          </cell>
          <cell r="BO56" t="str">
            <v>Service Not Offered</v>
          </cell>
          <cell r="BP56">
            <v>0</v>
          </cell>
        </row>
        <row r="57">
          <cell r="W57" t="str">
            <v>Bonuses</v>
          </cell>
          <cell r="Y57" t="str">
            <v>Education and training</v>
          </cell>
          <cell r="BL57" t="str">
            <v>Service Not Offered</v>
          </cell>
          <cell r="BM57" t="str">
            <v>Service Not Offered</v>
          </cell>
          <cell r="BN57" t="str">
            <v>Service Not Offered</v>
          </cell>
          <cell r="BO57">
            <v>0</v>
          </cell>
          <cell r="BP57" t="str">
            <v>Service Not Offered</v>
          </cell>
        </row>
        <row r="58">
          <cell r="BL58" t="str">
            <v>Service Not Offered</v>
          </cell>
          <cell r="BM58">
            <v>0</v>
          </cell>
          <cell r="BN58">
            <v>0</v>
          </cell>
          <cell r="BO58" t="str">
            <v>Service Not Offered</v>
          </cell>
          <cell r="BP58">
            <v>0</v>
          </cell>
        </row>
        <row r="59">
          <cell r="BL59" t="str">
            <v>Service Not Offered</v>
          </cell>
          <cell r="BM59">
            <v>0</v>
          </cell>
          <cell r="BN59">
            <v>0</v>
          </cell>
          <cell r="BO59" t="str">
            <v>Service Not Offered</v>
          </cell>
          <cell r="BP59">
            <v>0</v>
          </cell>
        </row>
        <row r="60">
          <cell r="W60" t="str">
            <v>Bonuses</v>
          </cell>
          <cell r="Y60" t="str">
            <v>Education and training</v>
          </cell>
          <cell r="AA60" t="str">
            <v>Employee assistance program</v>
          </cell>
          <cell r="BL60" t="str">
            <v>1-5</v>
          </cell>
          <cell r="BM60">
            <v>0</v>
          </cell>
          <cell r="BN60">
            <v>0</v>
          </cell>
          <cell r="BO60">
            <v>0</v>
          </cell>
          <cell r="BP60">
            <v>0</v>
          </cell>
        </row>
        <row r="61">
          <cell r="Y61" t="str">
            <v>Education and training</v>
          </cell>
          <cell r="BL61" t="str">
            <v>Service Not Offered</v>
          </cell>
          <cell r="BM61">
            <v>0</v>
          </cell>
          <cell r="BN61">
            <v>0</v>
          </cell>
          <cell r="BO61" t="str">
            <v>Service Not Offered</v>
          </cell>
          <cell r="BP61">
            <v>0</v>
          </cell>
        </row>
        <row r="62">
          <cell r="W62" t="str">
            <v>Bonuses</v>
          </cell>
          <cell r="BL62">
            <v>0</v>
          </cell>
          <cell r="BM62">
            <v>0</v>
          </cell>
          <cell r="BN62">
            <v>0</v>
          </cell>
          <cell r="BO62">
            <v>0</v>
          </cell>
          <cell r="BP62">
            <v>0</v>
          </cell>
        </row>
        <row r="63">
          <cell r="BL63" t="str">
            <v>Service Not Offered</v>
          </cell>
          <cell r="BM63" t="str">
            <v>Service Not Offered</v>
          </cell>
          <cell r="BN63" t="str">
            <v>Service Not Offered</v>
          </cell>
          <cell r="BO63">
            <v>0</v>
          </cell>
          <cell r="BP63">
            <v>0</v>
          </cell>
        </row>
        <row r="64">
          <cell r="BL64" t="str">
            <v>Service Not Offered</v>
          </cell>
          <cell r="BM64">
            <v>0</v>
          </cell>
          <cell r="BN64">
            <v>0</v>
          </cell>
          <cell r="BO64" t="str">
            <v>Service Not Offered</v>
          </cell>
          <cell r="BP64">
            <v>0</v>
          </cell>
        </row>
        <row r="65">
          <cell r="W65" t="str">
            <v>Bonuses</v>
          </cell>
          <cell r="Y65" t="str">
            <v>Education and training</v>
          </cell>
          <cell r="Z65" t="str">
            <v>Retirement</v>
          </cell>
          <cell r="BL65" t="str">
            <v>Service Not Offered</v>
          </cell>
          <cell r="BM65" t="str">
            <v>Service Not Offered</v>
          </cell>
          <cell r="BN65">
            <v>0</v>
          </cell>
          <cell r="BO65">
            <v>0</v>
          </cell>
          <cell r="BP65">
            <v>0</v>
          </cell>
        </row>
      </sheetData>
      <sheetData sheetId="3"/>
      <sheetData sheetId="4"/>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2024%20Budget%20Advocacy/Data%20Collection/q1-2024/Quarterly%20Workforce%20Impact%20Survey%20Q1%202024.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2024%20Budget%20Advocacy/Data%20Collection/q1-2024/Quarterly%20Workforce%20Impact%20Survey%20Q1%202024.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2024%20Budget%20Advocacy/Data%20Collection/q1-2024/Quarterly%20Workforce%20Impact%20Survey%20Q1%202024.xlsx" TargetMode="External"/><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openxmlformats.org/officeDocument/2006/relationships/externalLinkPath" Target="/2024%20Budget%20Advocacy/Data%20Collection/q1-2024/Quarterly%20Workforce%20Impact%20Survey%20Q1%202024.xlsx" TargetMode="External"/><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2" Type="http://schemas.openxmlformats.org/officeDocument/2006/relationships/externalLinkPath" Target="/2024%20Budget%20Advocacy/Data%20Collection/q1-2024/Quarterly%20Workforce%20Impact%20Survey%20Q1%202024.xlsx" TargetMode="External"/><Relationship Id="rId1" Type="http://schemas.openxmlformats.org/officeDocument/2006/relationships/pivotCacheRecords" Target="pivotCacheRecords5.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tine Touvelle" refreshedDate="45449.505865046296" createdVersion="8" refreshedVersion="8" minRefreshableVersion="3" recordCount="67" xr:uid="{12AAC2DE-F820-406B-9C0D-3E11A104BD63}">
  <cacheSource type="worksheet">
    <worksheetSource ref="F1:T1048576" sheet="Clean Report" r:id="rId2"/>
  </cacheSource>
  <cacheFields count="15">
    <cacheField name="Residential Waiver Services - Our STARTING Wage Increased" numFmtId="0">
      <sharedItems containsBlank="1" count="4">
        <s v="Yes"/>
        <s v="Service Not Offered"/>
        <m/>
        <s v="No"/>
      </sharedItems>
    </cacheField>
    <cacheField name="Residential Waiver Services - Our AVERAGE Wage Increased" numFmtId="0">
      <sharedItems containsBlank="1" count="4">
        <s v="Yes"/>
        <s v="Service Not Offered"/>
        <m/>
        <s v="No"/>
      </sharedItems>
    </cacheField>
    <cacheField name="Residential Waiver Services - Our pay differentials expanded and/or increased" numFmtId="0">
      <sharedItems containsBlank="1" count="4">
        <s v="Yes"/>
        <m/>
        <s v="Service Not Offered"/>
        <s v="No"/>
      </sharedItems>
    </cacheField>
    <cacheField name="Adult Day Services - Our STARTING Wage Increased" numFmtId="0">
      <sharedItems containsBlank="1" count="3">
        <s v="Yes"/>
        <m/>
        <s v="Service Not Offered"/>
      </sharedItems>
    </cacheField>
    <cacheField name="Adult Day Services - Our AVERAGE Wage Increased" numFmtId="0">
      <sharedItems containsBlank="1" count="3">
        <s v="Yes"/>
        <m/>
        <s v="Service Not Offered"/>
      </sharedItems>
    </cacheField>
    <cacheField name="Adult Day Services - Our pay differentials expanded and/or increased" numFmtId="0">
      <sharedItems containsBlank="1" count="4">
        <s v="Yes"/>
        <m/>
        <s v="No"/>
        <s v="Service Not Offered"/>
      </sharedItems>
    </cacheField>
    <cacheField name="Employment Services - Our STARTING Wage Increased" numFmtId="0">
      <sharedItems containsBlank="1" count="4">
        <s v="Yes"/>
        <m/>
        <s v="Service Not Offered"/>
        <s v="No"/>
      </sharedItems>
    </cacheField>
    <cacheField name="Employment Services - Our AVERAGE Wage Increased" numFmtId="0">
      <sharedItems containsBlank="1" count="4">
        <s v="Yes"/>
        <m/>
        <s v="Service Not Offered"/>
        <s v="No"/>
      </sharedItems>
    </cacheField>
    <cacheField name="Employment Services - Our pay differentials expanded and/or increased" numFmtId="0">
      <sharedItems containsBlank="1" count="4">
        <s v="Yes"/>
        <m/>
        <s v="No"/>
        <s v="Service Not Offered"/>
      </sharedItems>
    </cacheField>
    <cacheField name="Transportation - Our STARTING Wage Increased" numFmtId="0">
      <sharedItems containsBlank="1" count="4">
        <s v="Yes"/>
        <m/>
        <s v="Service Not Offered"/>
        <s v="No"/>
      </sharedItems>
    </cacheField>
    <cacheField name="Transportation - Our AVERAGE Wage Increased" numFmtId="0">
      <sharedItems containsBlank="1" count="4">
        <s v="Yes"/>
        <m/>
        <s v="Service Not Offered"/>
        <s v="No"/>
      </sharedItems>
    </cacheField>
    <cacheField name="Transportation - Our pay differentials expanded and/or increased" numFmtId="0">
      <sharedItems containsBlank="1" count="4">
        <s v="Yes"/>
        <m/>
        <s v="No"/>
        <s v="Service Not Offered"/>
      </sharedItems>
    </cacheField>
    <cacheField name="ICF - Our STARTING wage increased" numFmtId="0">
      <sharedItems containsBlank="1" count="3">
        <s v="Service Not Offered"/>
        <s v="Yes"/>
        <m/>
      </sharedItems>
    </cacheField>
    <cacheField name="ICF - Our AVERAGE wage increased" numFmtId="0">
      <sharedItems containsBlank="1" count="3">
        <s v="Service Not Offered"/>
        <s v="Yes"/>
        <m/>
      </sharedItems>
    </cacheField>
    <cacheField name="ICF - Our pay differentials expanded and/or increased" numFmtId="0">
      <sharedItems containsBlank="1" count="4">
        <s v="Service Not Offered"/>
        <m/>
        <s v="Yes"/>
        <s v="No"/>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tine Touvelle" refreshedDate="45453.448178935185" createdVersion="8" refreshedVersion="8" minRefreshableVersion="3" recordCount="66" xr:uid="{01872037-0D2D-43EF-9D2D-337A674F1333}">
  <cacheSource type="worksheet">
    <worksheetSource ref="AE1:BI1048576" sheet="Clean Report" r:id="rId2"/>
  </cacheSource>
  <cacheFields count="31">
    <cacheField name="ICF - New Admissions" numFmtId="0">
      <sharedItems containsBlank="1" count="4">
        <s v="Not Offered"/>
        <s v="Yes"/>
        <s v="No"/>
        <m/>
      </sharedItems>
    </cacheField>
    <cacheField name="ICF - New Admissions with Complex Medical Care" numFmtId="0">
      <sharedItems containsBlank="1" count="4">
        <s v="Not Offered"/>
        <s v="Yes"/>
        <m/>
        <s v="No"/>
      </sharedItems>
    </cacheField>
    <cacheField name="ICF - New Admissions with Complex Behavior Support" numFmtId="0">
      <sharedItems containsBlank="1" count="4">
        <s v="Not Offered"/>
        <s v="No"/>
        <s v="Yes"/>
        <m/>
      </sharedItems>
    </cacheField>
    <cacheField name="Residential Waiver Services - New Admissions" numFmtId="0">
      <sharedItems containsBlank="1" count="4">
        <s v="Yes"/>
        <s v="Not Offered"/>
        <s v="No"/>
        <m/>
      </sharedItems>
    </cacheField>
    <cacheField name="Residential Waiver Services - New Admissions with Complex Medical Care" numFmtId="0">
      <sharedItems containsBlank="1" count="4">
        <s v="Yes"/>
        <s v="Not Offered"/>
        <s v="No"/>
        <m/>
      </sharedItems>
    </cacheField>
    <cacheField name="Residential Waiver Services - New Admissions with Complex Behavior Support" numFmtId="0">
      <sharedItems containsBlank="1" count="4">
        <s v="Yes"/>
        <s v="No"/>
        <s v="Not Offered"/>
        <m/>
      </sharedItems>
    </cacheField>
    <cacheField name="Adult Day Services - New Admissions" numFmtId="0">
      <sharedItems containsBlank="1" count="4">
        <s v="Yes"/>
        <s v="Not Offered"/>
        <s v="No"/>
        <m/>
      </sharedItems>
    </cacheField>
    <cacheField name="Adult Day Services - New Admissions with Complex Medical Care" numFmtId="0">
      <sharedItems containsBlank="1" count="4">
        <s v="Yes"/>
        <m/>
        <s v="No"/>
        <s v="Not Offered"/>
      </sharedItems>
    </cacheField>
    <cacheField name="Adult Day Services - New Admissions with Complex Behavior Support" numFmtId="0">
      <sharedItems containsBlank="1" count="4">
        <s v="Yes"/>
        <m/>
        <s v="No"/>
        <s v="Not Offered"/>
      </sharedItems>
    </cacheField>
    <cacheField name="Employment Services - New Admissions" numFmtId="0">
      <sharedItems containsBlank="1" count="4">
        <s v="Yes"/>
        <s v="Not Offered"/>
        <s v="No"/>
        <m/>
      </sharedItems>
    </cacheField>
    <cacheField name="Employment Services - New Admissions with Complex Medical Care" numFmtId="0">
      <sharedItems containsBlank="1" count="4">
        <s v="Yes"/>
        <m/>
        <s v="Not Offered"/>
        <s v="No"/>
      </sharedItems>
    </cacheField>
    <cacheField name="Employment Services - New Admissions with Complex Behavior Support" numFmtId="0">
      <sharedItems containsBlank="1" count="4">
        <s v="Yes"/>
        <m/>
        <s v="No"/>
        <s v="Not Offered"/>
      </sharedItems>
    </cacheField>
    <cacheField name="Transportation - New Admissions" numFmtId="0">
      <sharedItems containsBlank="1" count="4">
        <s v="Yes"/>
        <s v="Not Offered"/>
        <s v="No"/>
        <m/>
      </sharedItems>
    </cacheField>
    <cacheField name="Transportation - New Admissions with Complex Medical Care" numFmtId="0">
      <sharedItems containsBlank="1" count="4">
        <s v="Yes"/>
        <m/>
        <s v="No"/>
        <s v="Not Offered"/>
      </sharedItems>
    </cacheField>
    <cacheField name="Transportation - New Admissions with Complex Behavior Support" numFmtId="0">
      <sharedItems containsBlank="1" count="4">
        <s v="Yes"/>
        <m/>
        <s v="No"/>
        <s v="Not Offered"/>
      </sharedItems>
    </cacheField>
    <cacheField name="From the period of January 1, 2024-March 31, 2024, did you have to serve notice/discharge people you serve as a result of staffing shortages. If your agency does not provide a given service, please respond with &quot;Not Offered.&quot;" numFmtId="0">
      <sharedItems containsNonDate="0" containsString="0" containsBlank="1"/>
    </cacheField>
    <cacheField name="ICF - Individuals with Complex Care" numFmtId="0">
      <sharedItems containsBlank="1"/>
    </cacheField>
    <cacheField name="ICF - Individuals with Complex Medical Care" numFmtId="0">
      <sharedItems containsBlank="1"/>
    </cacheField>
    <cacheField name="ICF - Individuals with Complex Behavior Support" numFmtId="0">
      <sharedItems containsBlank="1"/>
    </cacheField>
    <cacheField name="Residential Waiver Services - Individuals with Complex Care" numFmtId="0">
      <sharedItems containsBlank="1"/>
    </cacheField>
    <cacheField name="Residential Waiver Services - Individuals with Complex Medical Care" numFmtId="0">
      <sharedItems containsBlank="1"/>
    </cacheField>
    <cacheField name="Residential Waiver Services - Individuals with Complex Behavior Support" numFmtId="0">
      <sharedItems containsBlank="1"/>
    </cacheField>
    <cacheField name="Adult Day Services - Individuals with Complex Care" numFmtId="0">
      <sharedItems containsBlank="1"/>
    </cacheField>
    <cacheField name="Adult Day Services - Individuals with Complex Medical Care" numFmtId="0">
      <sharedItems containsBlank="1"/>
    </cacheField>
    <cacheField name="Adult Day Services - Individuals with Complex Behavior Support" numFmtId="0">
      <sharedItems containsBlank="1"/>
    </cacheField>
    <cacheField name="Employment Services - Individuals with Complex Care" numFmtId="0">
      <sharedItems containsBlank="1"/>
    </cacheField>
    <cacheField name="Employment Services - Individuals with Complex Medical Care" numFmtId="0">
      <sharedItems containsBlank="1"/>
    </cacheField>
    <cacheField name="Employment Services - Individuals with Complex Behavior Support" numFmtId="0">
      <sharedItems containsBlank="1"/>
    </cacheField>
    <cacheField name="Transportation - Individuals with Complex Care" numFmtId="0">
      <sharedItems containsBlank="1"/>
    </cacheField>
    <cacheField name="Transportation - Individuals with Complex Medical Care" numFmtId="0">
      <sharedItems containsBlank="1"/>
    </cacheField>
    <cacheField name="Transportation - Individuals with Complex Behavior Support" numFmtId="0">
      <sharedItems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tine Touvelle" refreshedDate="45453.472385648151" createdVersion="8" refreshedVersion="8" minRefreshableVersion="3" recordCount="66" xr:uid="{33E61567-38AB-4A49-A828-5BC254B1520A}">
  <cacheSource type="worksheet">
    <worksheetSource ref="AU1:BI1048576" sheet="Clean Report" r:id="rId2"/>
  </cacheSource>
  <cacheFields count="15">
    <cacheField name="ICF - Individuals with Complex Care" numFmtId="0">
      <sharedItems containsBlank="1" count="4">
        <s v="Not Offered"/>
        <s v="No"/>
        <m/>
        <s v="Yes"/>
      </sharedItems>
    </cacheField>
    <cacheField name="ICF - Individuals with Complex Medical Care" numFmtId="0">
      <sharedItems containsBlank="1" count="3">
        <s v="Not Offered"/>
        <s v="No"/>
        <m/>
      </sharedItems>
    </cacheField>
    <cacheField name="ICF - Individuals with Complex Behavior Support" numFmtId="0">
      <sharedItems containsBlank="1" count="4">
        <s v="Not Offered"/>
        <s v="No"/>
        <s v="Yes"/>
        <m/>
      </sharedItems>
    </cacheField>
    <cacheField name="Residential Waiver Services - Individuals with Complex Care" numFmtId="0">
      <sharedItems containsBlank="1" count="3">
        <s v="No"/>
        <s v="Not Offered"/>
        <m/>
      </sharedItems>
    </cacheField>
    <cacheField name="Residential Waiver Services - Individuals with Complex Medical Care" numFmtId="0">
      <sharedItems containsBlank="1" count="3">
        <s v="No"/>
        <s v="Not Offered"/>
        <m/>
      </sharedItems>
    </cacheField>
    <cacheField name="Residential Waiver Services - Individuals with Complex Behavior Support" numFmtId="0">
      <sharedItems containsBlank="1" count="3">
        <s v="No"/>
        <s v="Not Offered"/>
        <m/>
      </sharedItems>
    </cacheField>
    <cacheField name="Adult Day Services - Individuals with Complex Care" numFmtId="0">
      <sharedItems containsBlank="1" count="4">
        <s v="No"/>
        <m/>
        <s v="Not Offered"/>
        <s v="Yes"/>
      </sharedItems>
    </cacheField>
    <cacheField name="Adult Day Services - Individuals with Complex Medical Care" numFmtId="0">
      <sharedItems containsBlank="1" count="4">
        <s v="No"/>
        <m/>
        <s v="Not Offered"/>
        <s v="Yes"/>
      </sharedItems>
    </cacheField>
    <cacheField name="Adult Day Services - Individuals with Complex Behavior Support" numFmtId="0">
      <sharedItems containsBlank="1" count="4">
        <s v="No"/>
        <m/>
        <s v="Not Offered"/>
        <s v="Yes"/>
      </sharedItems>
    </cacheField>
    <cacheField name="Employment Services - Individuals with Complex Care" numFmtId="0">
      <sharedItems containsBlank="1" count="3">
        <s v="No"/>
        <m/>
        <s v="Not Offered"/>
      </sharedItems>
    </cacheField>
    <cacheField name="Employment Services - Individuals with Complex Medical Care" numFmtId="0">
      <sharedItems containsBlank="1" count="3">
        <s v="No"/>
        <m/>
        <s v="Not Offered"/>
      </sharedItems>
    </cacheField>
    <cacheField name="Employment Services - Individuals with Complex Behavior Support" numFmtId="0">
      <sharedItems containsBlank="1" count="3">
        <s v="No"/>
        <m/>
        <s v="Not Offered"/>
      </sharedItems>
    </cacheField>
    <cacheField name="Transportation - Individuals with Complex Care" numFmtId="0">
      <sharedItems containsBlank="1" count="4">
        <s v="No"/>
        <m/>
        <s v="Not Offered"/>
        <s v="Yes"/>
      </sharedItems>
    </cacheField>
    <cacheField name="Transportation - Individuals with Complex Medical Care" numFmtId="0">
      <sharedItems containsBlank="1" count="4">
        <s v="No"/>
        <m/>
        <s v="Not Offered"/>
        <s v="Yes"/>
      </sharedItems>
    </cacheField>
    <cacheField name="Transportation - Individuals with Complex Behavior Support" numFmtId="0">
      <sharedItems containsBlank="1" count="4">
        <s v="No"/>
        <m/>
        <s v="Not Offered"/>
        <s v="Yes"/>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tine Touvelle" refreshedDate="45465.454447916665" createdVersion="8" refreshedVersion="8" minRefreshableVersion="3" recordCount="111" xr:uid="{3F2C811B-CFAC-41DF-9C2A-5BEB7003CD8F}">
  <cacheSource type="worksheet">
    <worksheetSource ref="BN2:BR116" sheet="Provider Full Report" r:id="rId2"/>
  </cacheSource>
  <cacheFields count="5">
    <cacheField name="ICF" numFmtId="0">
      <sharedItems containsBlank="1" count="7">
        <m/>
        <s v="Service Not Offered"/>
        <s v="Staffing capacity slightly increased"/>
        <s v="Staffing capacity has greatly reduced"/>
        <s v="Staffing capacity greatly increased"/>
        <s v="Staffing capacity has stayed the same"/>
        <s v="Staffing capacity has slightly reduced"/>
      </sharedItems>
    </cacheField>
    <cacheField name="Residential Waiver Services" numFmtId="0">
      <sharedItems containsBlank="1" count="7">
        <m/>
        <s v="Staffing capacity has stayed the same"/>
        <s v="Staffing capacity slightly increased"/>
        <s v="Service Not Offered"/>
        <s v="Staffing capacity greatly increased"/>
        <s v="Staffing capacity has slightly reduced"/>
        <s v="Staffing capacity has greatly reduced"/>
      </sharedItems>
    </cacheField>
    <cacheField name="Adult Day Services" numFmtId="0">
      <sharedItems containsBlank="1" count="7">
        <m/>
        <s v="Staffing capacity slightly increased"/>
        <s v="Service Not Offered"/>
        <s v="Staffing capacity has greatly reduced"/>
        <s v="Staffing capacity has stayed the same"/>
        <s v="Staffing capacity has slightly reduced"/>
        <s v="Staffing capacity greatly increased"/>
      </sharedItems>
    </cacheField>
    <cacheField name="Employment Services" numFmtId="0">
      <sharedItems containsBlank="1" count="5">
        <m/>
        <s v="Staffing capacity has stayed the same"/>
        <s v="Service Not Offered"/>
        <s v="Staffing capacity has greatly reduced"/>
        <s v="Staffing capacity slightly increased"/>
      </sharedItems>
    </cacheField>
    <cacheField name="Transportation" numFmtId="0">
      <sharedItems containsBlank="1" count="7">
        <m/>
        <s v="Staffing capacity has stayed the same"/>
        <s v="Service Not Offered"/>
        <s v="Staffing capacity has greatly reduced"/>
        <s v="Staffing capacity has slightly reduced"/>
        <s v="Staffing capacity slightly increased"/>
        <s v="Staffing capacity greatly increased"/>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tine Touvelle" refreshedDate="45465.460508217591" createdVersion="8" refreshedVersion="8" minRefreshableVersion="3" recordCount="112" xr:uid="{43D71AAA-5A96-46D2-BD63-CF4FC5377F51}">
  <cacheSource type="worksheet">
    <worksheetSource ref="BS1:BS1048576" sheet="Provider Full Report" r:id="rId2"/>
  </cacheSource>
  <cacheFields count="1">
    <cacheField name="Compared to Quarter 4 of 2023 (10-1-23 to 12-31-23), how do you feel your agency's overall ability to provide quality DD services was impacted between January 1, 2024, and March 31, 2024?" numFmtId="0">
      <sharedItems containsBlank="1" count="8">
        <s v="Response"/>
        <m/>
        <s v="Our ability to provide quality services has slightly increased."/>
        <s v="Our ability to provide quality services has stayed the same."/>
        <s v="Our ability to provide quality services has greatly decreased."/>
        <s v="Our ability to provide quality services has greatly increased."/>
        <s v="Other (please specify)"/>
        <s v="Our ability to provide quality services has slightly decreased."/>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7">
  <r>
    <x v="0"/>
    <x v="0"/>
    <x v="0"/>
    <x v="0"/>
    <x v="0"/>
    <x v="0"/>
    <x v="0"/>
    <x v="0"/>
    <x v="0"/>
    <x v="0"/>
    <x v="0"/>
    <x v="0"/>
    <x v="0"/>
    <x v="0"/>
    <x v="0"/>
  </r>
  <r>
    <x v="0"/>
    <x v="0"/>
    <x v="1"/>
    <x v="1"/>
    <x v="1"/>
    <x v="1"/>
    <x v="1"/>
    <x v="1"/>
    <x v="1"/>
    <x v="1"/>
    <x v="1"/>
    <x v="1"/>
    <x v="1"/>
    <x v="1"/>
    <x v="1"/>
  </r>
  <r>
    <x v="1"/>
    <x v="1"/>
    <x v="2"/>
    <x v="0"/>
    <x v="0"/>
    <x v="0"/>
    <x v="0"/>
    <x v="0"/>
    <x v="0"/>
    <x v="0"/>
    <x v="0"/>
    <x v="0"/>
    <x v="1"/>
    <x v="1"/>
    <x v="2"/>
  </r>
  <r>
    <x v="1"/>
    <x v="1"/>
    <x v="2"/>
    <x v="0"/>
    <x v="0"/>
    <x v="2"/>
    <x v="0"/>
    <x v="0"/>
    <x v="2"/>
    <x v="0"/>
    <x v="0"/>
    <x v="2"/>
    <x v="0"/>
    <x v="0"/>
    <x v="0"/>
  </r>
  <r>
    <x v="0"/>
    <x v="0"/>
    <x v="0"/>
    <x v="0"/>
    <x v="0"/>
    <x v="2"/>
    <x v="2"/>
    <x v="2"/>
    <x v="3"/>
    <x v="0"/>
    <x v="0"/>
    <x v="2"/>
    <x v="0"/>
    <x v="0"/>
    <x v="0"/>
  </r>
  <r>
    <x v="0"/>
    <x v="0"/>
    <x v="0"/>
    <x v="0"/>
    <x v="0"/>
    <x v="2"/>
    <x v="2"/>
    <x v="2"/>
    <x v="3"/>
    <x v="0"/>
    <x v="0"/>
    <x v="2"/>
    <x v="1"/>
    <x v="1"/>
    <x v="3"/>
  </r>
  <r>
    <x v="0"/>
    <x v="0"/>
    <x v="3"/>
    <x v="0"/>
    <x v="0"/>
    <x v="2"/>
    <x v="0"/>
    <x v="0"/>
    <x v="2"/>
    <x v="0"/>
    <x v="0"/>
    <x v="0"/>
    <x v="0"/>
    <x v="0"/>
    <x v="0"/>
  </r>
  <r>
    <x v="1"/>
    <x v="1"/>
    <x v="2"/>
    <x v="0"/>
    <x v="0"/>
    <x v="0"/>
    <x v="0"/>
    <x v="0"/>
    <x v="0"/>
    <x v="0"/>
    <x v="0"/>
    <x v="0"/>
    <x v="0"/>
    <x v="0"/>
    <x v="0"/>
  </r>
  <r>
    <x v="0"/>
    <x v="0"/>
    <x v="2"/>
    <x v="0"/>
    <x v="0"/>
    <x v="3"/>
    <x v="0"/>
    <x v="0"/>
    <x v="3"/>
    <x v="0"/>
    <x v="0"/>
    <x v="3"/>
    <x v="2"/>
    <x v="2"/>
    <x v="1"/>
  </r>
  <r>
    <x v="0"/>
    <x v="0"/>
    <x v="3"/>
    <x v="2"/>
    <x v="2"/>
    <x v="3"/>
    <x v="2"/>
    <x v="2"/>
    <x v="3"/>
    <x v="0"/>
    <x v="0"/>
    <x v="0"/>
    <x v="1"/>
    <x v="1"/>
    <x v="3"/>
  </r>
  <r>
    <x v="0"/>
    <x v="0"/>
    <x v="0"/>
    <x v="2"/>
    <x v="2"/>
    <x v="3"/>
    <x v="2"/>
    <x v="2"/>
    <x v="3"/>
    <x v="2"/>
    <x v="2"/>
    <x v="3"/>
    <x v="0"/>
    <x v="0"/>
    <x v="0"/>
  </r>
  <r>
    <x v="0"/>
    <x v="0"/>
    <x v="0"/>
    <x v="2"/>
    <x v="2"/>
    <x v="3"/>
    <x v="2"/>
    <x v="2"/>
    <x v="3"/>
    <x v="0"/>
    <x v="0"/>
    <x v="2"/>
    <x v="0"/>
    <x v="0"/>
    <x v="0"/>
  </r>
  <r>
    <x v="0"/>
    <x v="0"/>
    <x v="0"/>
    <x v="0"/>
    <x v="0"/>
    <x v="0"/>
    <x v="2"/>
    <x v="2"/>
    <x v="3"/>
    <x v="2"/>
    <x v="2"/>
    <x v="3"/>
    <x v="2"/>
    <x v="2"/>
    <x v="1"/>
  </r>
  <r>
    <x v="1"/>
    <x v="1"/>
    <x v="2"/>
    <x v="0"/>
    <x v="0"/>
    <x v="3"/>
    <x v="0"/>
    <x v="0"/>
    <x v="3"/>
    <x v="0"/>
    <x v="0"/>
    <x v="3"/>
    <x v="0"/>
    <x v="0"/>
    <x v="0"/>
  </r>
  <r>
    <x v="0"/>
    <x v="0"/>
    <x v="0"/>
    <x v="0"/>
    <x v="0"/>
    <x v="0"/>
    <x v="2"/>
    <x v="2"/>
    <x v="3"/>
    <x v="0"/>
    <x v="0"/>
    <x v="0"/>
    <x v="0"/>
    <x v="0"/>
    <x v="0"/>
  </r>
  <r>
    <x v="1"/>
    <x v="1"/>
    <x v="2"/>
    <x v="0"/>
    <x v="0"/>
    <x v="0"/>
    <x v="0"/>
    <x v="0"/>
    <x v="0"/>
    <x v="0"/>
    <x v="0"/>
    <x v="0"/>
    <x v="0"/>
    <x v="0"/>
    <x v="0"/>
  </r>
  <r>
    <x v="0"/>
    <x v="0"/>
    <x v="2"/>
    <x v="2"/>
    <x v="1"/>
    <x v="1"/>
    <x v="2"/>
    <x v="1"/>
    <x v="1"/>
    <x v="2"/>
    <x v="1"/>
    <x v="1"/>
    <x v="0"/>
    <x v="2"/>
    <x v="1"/>
  </r>
  <r>
    <x v="0"/>
    <x v="0"/>
    <x v="2"/>
    <x v="0"/>
    <x v="0"/>
    <x v="3"/>
    <x v="0"/>
    <x v="0"/>
    <x v="3"/>
    <x v="0"/>
    <x v="0"/>
    <x v="3"/>
    <x v="1"/>
    <x v="1"/>
    <x v="0"/>
  </r>
  <r>
    <x v="0"/>
    <x v="0"/>
    <x v="2"/>
    <x v="2"/>
    <x v="2"/>
    <x v="3"/>
    <x v="2"/>
    <x v="2"/>
    <x v="3"/>
    <x v="0"/>
    <x v="0"/>
    <x v="3"/>
    <x v="2"/>
    <x v="2"/>
    <x v="1"/>
  </r>
  <r>
    <x v="0"/>
    <x v="0"/>
    <x v="3"/>
    <x v="0"/>
    <x v="0"/>
    <x v="2"/>
    <x v="3"/>
    <x v="3"/>
    <x v="2"/>
    <x v="3"/>
    <x v="3"/>
    <x v="2"/>
    <x v="1"/>
    <x v="1"/>
    <x v="2"/>
  </r>
  <r>
    <x v="0"/>
    <x v="0"/>
    <x v="3"/>
    <x v="2"/>
    <x v="2"/>
    <x v="3"/>
    <x v="2"/>
    <x v="2"/>
    <x v="3"/>
    <x v="3"/>
    <x v="3"/>
    <x v="2"/>
    <x v="0"/>
    <x v="0"/>
    <x v="0"/>
  </r>
  <r>
    <x v="1"/>
    <x v="1"/>
    <x v="2"/>
    <x v="2"/>
    <x v="2"/>
    <x v="3"/>
    <x v="2"/>
    <x v="2"/>
    <x v="3"/>
    <x v="1"/>
    <x v="2"/>
    <x v="3"/>
    <x v="1"/>
    <x v="1"/>
    <x v="3"/>
  </r>
  <r>
    <x v="1"/>
    <x v="1"/>
    <x v="2"/>
    <x v="0"/>
    <x v="0"/>
    <x v="0"/>
    <x v="2"/>
    <x v="2"/>
    <x v="3"/>
    <x v="0"/>
    <x v="0"/>
    <x v="0"/>
    <x v="0"/>
    <x v="0"/>
    <x v="0"/>
  </r>
  <r>
    <x v="0"/>
    <x v="0"/>
    <x v="0"/>
    <x v="2"/>
    <x v="2"/>
    <x v="3"/>
    <x v="2"/>
    <x v="2"/>
    <x v="3"/>
    <x v="2"/>
    <x v="2"/>
    <x v="3"/>
    <x v="0"/>
    <x v="0"/>
    <x v="0"/>
  </r>
  <r>
    <x v="1"/>
    <x v="1"/>
    <x v="2"/>
    <x v="0"/>
    <x v="0"/>
    <x v="2"/>
    <x v="0"/>
    <x v="0"/>
    <x v="2"/>
    <x v="0"/>
    <x v="0"/>
    <x v="0"/>
    <x v="0"/>
    <x v="0"/>
    <x v="0"/>
  </r>
  <r>
    <x v="0"/>
    <x v="0"/>
    <x v="3"/>
    <x v="0"/>
    <x v="0"/>
    <x v="2"/>
    <x v="2"/>
    <x v="2"/>
    <x v="3"/>
    <x v="0"/>
    <x v="0"/>
    <x v="2"/>
    <x v="1"/>
    <x v="1"/>
    <x v="3"/>
  </r>
  <r>
    <x v="2"/>
    <x v="2"/>
    <x v="1"/>
    <x v="1"/>
    <x v="1"/>
    <x v="1"/>
    <x v="1"/>
    <x v="1"/>
    <x v="1"/>
    <x v="1"/>
    <x v="1"/>
    <x v="1"/>
    <x v="2"/>
    <x v="2"/>
    <x v="1"/>
  </r>
  <r>
    <x v="0"/>
    <x v="0"/>
    <x v="0"/>
    <x v="0"/>
    <x v="0"/>
    <x v="2"/>
    <x v="0"/>
    <x v="0"/>
    <x v="2"/>
    <x v="0"/>
    <x v="0"/>
    <x v="0"/>
    <x v="1"/>
    <x v="1"/>
    <x v="2"/>
  </r>
  <r>
    <x v="0"/>
    <x v="0"/>
    <x v="3"/>
    <x v="0"/>
    <x v="0"/>
    <x v="2"/>
    <x v="2"/>
    <x v="2"/>
    <x v="3"/>
    <x v="0"/>
    <x v="0"/>
    <x v="2"/>
    <x v="2"/>
    <x v="2"/>
    <x v="1"/>
  </r>
  <r>
    <x v="0"/>
    <x v="0"/>
    <x v="2"/>
    <x v="0"/>
    <x v="0"/>
    <x v="3"/>
    <x v="0"/>
    <x v="0"/>
    <x v="3"/>
    <x v="0"/>
    <x v="0"/>
    <x v="3"/>
    <x v="0"/>
    <x v="0"/>
    <x v="0"/>
  </r>
  <r>
    <x v="0"/>
    <x v="0"/>
    <x v="3"/>
    <x v="0"/>
    <x v="0"/>
    <x v="2"/>
    <x v="2"/>
    <x v="0"/>
    <x v="3"/>
    <x v="0"/>
    <x v="0"/>
    <x v="2"/>
    <x v="0"/>
    <x v="0"/>
    <x v="0"/>
  </r>
  <r>
    <x v="1"/>
    <x v="1"/>
    <x v="2"/>
    <x v="2"/>
    <x v="2"/>
    <x v="3"/>
    <x v="2"/>
    <x v="2"/>
    <x v="3"/>
    <x v="0"/>
    <x v="0"/>
    <x v="0"/>
    <x v="0"/>
    <x v="0"/>
    <x v="0"/>
  </r>
  <r>
    <x v="0"/>
    <x v="0"/>
    <x v="3"/>
    <x v="0"/>
    <x v="0"/>
    <x v="2"/>
    <x v="2"/>
    <x v="2"/>
    <x v="3"/>
    <x v="0"/>
    <x v="0"/>
    <x v="2"/>
    <x v="0"/>
    <x v="0"/>
    <x v="0"/>
  </r>
  <r>
    <x v="2"/>
    <x v="2"/>
    <x v="1"/>
    <x v="1"/>
    <x v="1"/>
    <x v="1"/>
    <x v="1"/>
    <x v="1"/>
    <x v="1"/>
    <x v="1"/>
    <x v="1"/>
    <x v="1"/>
    <x v="1"/>
    <x v="1"/>
    <x v="3"/>
  </r>
  <r>
    <x v="2"/>
    <x v="2"/>
    <x v="1"/>
    <x v="0"/>
    <x v="0"/>
    <x v="1"/>
    <x v="0"/>
    <x v="0"/>
    <x v="1"/>
    <x v="0"/>
    <x v="0"/>
    <x v="1"/>
    <x v="2"/>
    <x v="2"/>
    <x v="1"/>
  </r>
  <r>
    <x v="0"/>
    <x v="0"/>
    <x v="3"/>
    <x v="0"/>
    <x v="0"/>
    <x v="2"/>
    <x v="2"/>
    <x v="2"/>
    <x v="3"/>
    <x v="0"/>
    <x v="0"/>
    <x v="2"/>
    <x v="1"/>
    <x v="1"/>
    <x v="3"/>
  </r>
  <r>
    <x v="3"/>
    <x v="3"/>
    <x v="3"/>
    <x v="2"/>
    <x v="2"/>
    <x v="3"/>
    <x v="2"/>
    <x v="2"/>
    <x v="3"/>
    <x v="2"/>
    <x v="2"/>
    <x v="3"/>
    <x v="0"/>
    <x v="0"/>
    <x v="0"/>
  </r>
  <r>
    <x v="0"/>
    <x v="0"/>
    <x v="3"/>
    <x v="0"/>
    <x v="0"/>
    <x v="2"/>
    <x v="2"/>
    <x v="2"/>
    <x v="3"/>
    <x v="0"/>
    <x v="0"/>
    <x v="2"/>
    <x v="2"/>
    <x v="2"/>
    <x v="1"/>
  </r>
  <r>
    <x v="0"/>
    <x v="0"/>
    <x v="2"/>
    <x v="2"/>
    <x v="2"/>
    <x v="3"/>
    <x v="2"/>
    <x v="2"/>
    <x v="3"/>
    <x v="2"/>
    <x v="2"/>
    <x v="3"/>
    <x v="0"/>
    <x v="0"/>
    <x v="0"/>
  </r>
  <r>
    <x v="0"/>
    <x v="0"/>
    <x v="3"/>
    <x v="0"/>
    <x v="0"/>
    <x v="2"/>
    <x v="0"/>
    <x v="0"/>
    <x v="2"/>
    <x v="0"/>
    <x v="0"/>
    <x v="2"/>
    <x v="1"/>
    <x v="1"/>
    <x v="3"/>
  </r>
  <r>
    <x v="1"/>
    <x v="1"/>
    <x v="2"/>
    <x v="0"/>
    <x v="0"/>
    <x v="2"/>
    <x v="2"/>
    <x v="2"/>
    <x v="3"/>
    <x v="2"/>
    <x v="2"/>
    <x v="3"/>
    <x v="1"/>
    <x v="1"/>
    <x v="3"/>
  </r>
  <r>
    <x v="1"/>
    <x v="1"/>
    <x v="2"/>
    <x v="0"/>
    <x v="0"/>
    <x v="3"/>
    <x v="2"/>
    <x v="2"/>
    <x v="3"/>
    <x v="0"/>
    <x v="0"/>
    <x v="3"/>
    <x v="2"/>
    <x v="2"/>
    <x v="1"/>
  </r>
  <r>
    <x v="3"/>
    <x v="1"/>
    <x v="2"/>
    <x v="0"/>
    <x v="0"/>
    <x v="0"/>
    <x v="0"/>
    <x v="0"/>
    <x v="0"/>
    <x v="0"/>
    <x v="0"/>
    <x v="0"/>
    <x v="2"/>
    <x v="2"/>
    <x v="1"/>
  </r>
  <r>
    <x v="1"/>
    <x v="1"/>
    <x v="2"/>
    <x v="0"/>
    <x v="0"/>
    <x v="0"/>
    <x v="0"/>
    <x v="0"/>
    <x v="0"/>
    <x v="0"/>
    <x v="0"/>
    <x v="0"/>
    <x v="0"/>
    <x v="0"/>
    <x v="0"/>
  </r>
  <r>
    <x v="0"/>
    <x v="0"/>
    <x v="2"/>
    <x v="0"/>
    <x v="0"/>
    <x v="3"/>
    <x v="0"/>
    <x v="0"/>
    <x v="3"/>
    <x v="0"/>
    <x v="0"/>
    <x v="3"/>
    <x v="0"/>
    <x v="0"/>
    <x v="0"/>
  </r>
  <r>
    <x v="1"/>
    <x v="1"/>
    <x v="2"/>
    <x v="0"/>
    <x v="0"/>
    <x v="0"/>
    <x v="0"/>
    <x v="0"/>
    <x v="0"/>
    <x v="0"/>
    <x v="0"/>
    <x v="0"/>
    <x v="2"/>
    <x v="2"/>
    <x v="1"/>
  </r>
  <r>
    <x v="0"/>
    <x v="0"/>
    <x v="2"/>
    <x v="0"/>
    <x v="0"/>
    <x v="3"/>
    <x v="0"/>
    <x v="0"/>
    <x v="3"/>
    <x v="0"/>
    <x v="0"/>
    <x v="3"/>
    <x v="0"/>
    <x v="0"/>
    <x v="0"/>
  </r>
  <r>
    <x v="0"/>
    <x v="0"/>
    <x v="0"/>
    <x v="0"/>
    <x v="0"/>
    <x v="2"/>
    <x v="2"/>
    <x v="2"/>
    <x v="3"/>
    <x v="0"/>
    <x v="0"/>
    <x v="2"/>
    <x v="2"/>
    <x v="2"/>
    <x v="1"/>
  </r>
  <r>
    <x v="1"/>
    <x v="1"/>
    <x v="2"/>
    <x v="0"/>
    <x v="0"/>
    <x v="2"/>
    <x v="0"/>
    <x v="0"/>
    <x v="2"/>
    <x v="2"/>
    <x v="2"/>
    <x v="3"/>
    <x v="1"/>
    <x v="1"/>
    <x v="3"/>
  </r>
  <r>
    <x v="1"/>
    <x v="1"/>
    <x v="2"/>
    <x v="0"/>
    <x v="0"/>
    <x v="3"/>
    <x v="0"/>
    <x v="0"/>
    <x v="3"/>
    <x v="0"/>
    <x v="0"/>
    <x v="0"/>
    <x v="2"/>
    <x v="2"/>
    <x v="1"/>
  </r>
  <r>
    <x v="1"/>
    <x v="1"/>
    <x v="2"/>
    <x v="0"/>
    <x v="0"/>
    <x v="0"/>
    <x v="0"/>
    <x v="0"/>
    <x v="0"/>
    <x v="2"/>
    <x v="2"/>
    <x v="3"/>
    <x v="0"/>
    <x v="0"/>
    <x v="0"/>
  </r>
  <r>
    <x v="1"/>
    <x v="1"/>
    <x v="2"/>
    <x v="0"/>
    <x v="0"/>
    <x v="3"/>
    <x v="2"/>
    <x v="2"/>
    <x v="3"/>
    <x v="0"/>
    <x v="0"/>
    <x v="3"/>
    <x v="0"/>
    <x v="0"/>
    <x v="0"/>
  </r>
  <r>
    <x v="0"/>
    <x v="0"/>
    <x v="0"/>
    <x v="0"/>
    <x v="0"/>
    <x v="0"/>
    <x v="2"/>
    <x v="2"/>
    <x v="3"/>
    <x v="1"/>
    <x v="1"/>
    <x v="1"/>
    <x v="1"/>
    <x v="1"/>
    <x v="0"/>
  </r>
  <r>
    <x v="0"/>
    <x v="0"/>
    <x v="3"/>
    <x v="0"/>
    <x v="0"/>
    <x v="2"/>
    <x v="2"/>
    <x v="2"/>
    <x v="3"/>
    <x v="0"/>
    <x v="0"/>
    <x v="2"/>
    <x v="1"/>
    <x v="1"/>
    <x v="3"/>
  </r>
  <r>
    <x v="2"/>
    <x v="2"/>
    <x v="1"/>
    <x v="0"/>
    <x v="0"/>
    <x v="1"/>
    <x v="1"/>
    <x v="1"/>
    <x v="1"/>
    <x v="1"/>
    <x v="1"/>
    <x v="1"/>
    <x v="2"/>
    <x v="2"/>
    <x v="1"/>
  </r>
  <r>
    <x v="2"/>
    <x v="2"/>
    <x v="1"/>
    <x v="1"/>
    <x v="1"/>
    <x v="1"/>
    <x v="3"/>
    <x v="0"/>
    <x v="0"/>
    <x v="1"/>
    <x v="1"/>
    <x v="1"/>
    <x v="2"/>
    <x v="2"/>
    <x v="1"/>
  </r>
  <r>
    <x v="0"/>
    <x v="0"/>
    <x v="3"/>
    <x v="0"/>
    <x v="0"/>
    <x v="2"/>
    <x v="2"/>
    <x v="2"/>
    <x v="3"/>
    <x v="3"/>
    <x v="3"/>
    <x v="2"/>
    <x v="0"/>
    <x v="0"/>
    <x v="0"/>
  </r>
  <r>
    <x v="0"/>
    <x v="0"/>
    <x v="3"/>
    <x v="0"/>
    <x v="0"/>
    <x v="2"/>
    <x v="3"/>
    <x v="3"/>
    <x v="2"/>
    <x v="0"/>
    <x v="0"/>
    <x v="2"/>
    <x v="2"/>
    <x v="2"/>
    <x v="1"/>
  </r>
  <r>
    <x v="0"/>
    <x v="0"/>
    <x v="0"/>
    <x v="0"/>
    <x v="0"/>
    <x v="0"/>
    <x v="0"/>
    <x v="0"/>
    <x v="0"/>
    <x v="0"/>
    <x v="0"/>
    <x v="0"/>
    <x v="1"/>
    <x v="1"/>
    <x v="2"/>
  </r>
  <r>
    <x v="0"/>
    <x v="0"/>
    <x v="0"/>
    <x v="0"/>
    <x v="0"/>
    <x v="0"/>
    <x v="2"/>
    <x v="2"/>
    <x v="3"/>
    <x v="0"/>
    <x v="0"/>
    <x v="0"/>
    <x v="0"/>
    <x v="0"/>
    <x v="0"/>
  </r>
  <r>
    <x v="0"/>
    <x v="0"/>
    <x v="3"/>
    <x v="0"/>
    <x v="0"/>
    <x v="2"/>
    <x v="2"/>
    <x v="1"/>
    <x v="1"/>
    <x v="3"/>
    <x v="3"/>
    <x v="2"/>
    <x v="1"/>
    <x v="1"/>
    <x v="3"/>
  </r>
  <r>
    <x v="1"/>
    <x v="1"/>
    <x v="2"/>
    <x v="2"/>
    <x v="2"/>
    <x v="3"/>
    <x v="0"/>
    <x v="0"/>
    <x v="2"/>
    <x v="0"/>
    <x v="0"/>
    <x v="2"/>
    <x v="0"/>
    <x v="0"/>
    <x v="0"/>
  </r>
  <r>
    <x v="0"/>
    <x v="0"/>
    <x v="3"/>
    <x v="0"/>
    <x v="0"/>
    <x v="2"/>
    <x v="2"/>
    <x v="2"/>
    <x v="3"/>
    <x v="0"/>
    <x v="0"/>
    <x v="2"/>
    <x v="0"/>
    <x v="0"/>
    <x v="0"/>
  </r>
  <r>
    <x v="1"/>
    <x v="1"/>
    <x v="2"/>
    <x v="0"/>
    <x v="0"/>
    <x v="0"/>
    <x v="0"/>
    <x v="0"/>
    <x v="2"/>
    <x v="3"/>
    <x v="0"/>
    <x v="2"/>
    <x v="0"/>
    <x v="0"/>
    <x v="0"/>
  </r>
  <r>
    <x v="2"/>
    <x v="2"/>
    <x v="1"/>
    <x v="1"/>
    <x v="1"/>
    <x v="1"/>
    <x v="1"/>
    <x v="1"/>
    <x v="1"/>
    <x v="1"/>
    <x v="1"/>
    <x v="1"/>
    <x v="2"/>
    <x v="2"/>
    <x v="1"/>
  </r>
  <r>
    <x v="2"/>
    <x v="2"/>
    <x v="1"/>
    <x v="1"/>
    <x v="1"/>
    <x v="1"/>
    <x v="1"/>
    <x v="1"/>
    <x v="1"/>
    <x v="1"/>
    <x v="1"/>
    <x v="1"/>
    <x v="2"/>
    <x v="2"/>
    <x v="1"/>
  </r>
  <r>
    <x v="2"/>
    <x v="2"/>
    <x v="1"/>
    <x v="1"/>
    <x v="1"/>
    <x v="1"/>
    <x v="1"/>
    <x v="1"/>
    <x v="1"/>
    <x v="1"/>
    <x v="1"/>
    <x v="1"/>
    <x v="2"/>
    <x v="2"/>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6">
  <r>
    <x v="0"/>
    <x v="0"/>
    <x v="0"/>
    <x v="0"/>
    <x v="0"/>
    <x v="0"/>
    <x v="0"/>
    <x v="0"/>
    <x v="0"/>
    <x v="0"/>
    <x v="0"/>
    <x v="0"/>
    <x v="0"/>
    <x v="0"/>
    <x v="0"/>
    <m/>
    <s v="Not Offered"/>
    <s v="Not Offered"/>
    <s v="Not Offered"/>
    <s v="No"/>
    <s v="No"/>
    <s v="No"/>
    <s v="No"/>
    <s v="No"/>
    <s v="No"/>
    <s v="No"/>
    <s v="No"/>
    <s v="No"/>
    <s v="No"/>
    <s v="No"/>
    <s v="No"/>
  </r>
  <r>
    <x v="1"/>
    <x v="1"/>
    <x v="1"/>
    <x v="0"/>
    <x v="0"/>
    <x v="1"/>
    <x v="1"/>
    <x v="1"/>
    <x v="1"/>
    <x v="1"/>
    <x v="1"/>
    <x v="1"/>
    <x v="1"/>
    <x v="1"/>
    <x v="1"/>
    <m/>
    <s v="No"/>
    <s v="No"/>
    <s v="No"/>
    <s v="No"/>
    <s v="No"/>
    <s v="No"/>
    <m/>
    <m/>
    <m/>
    <m/>
    <m/>
    <m/>
    <m/>
    <m/>
    <m/>
  </r>
  <r>
    <x v="1"/>
    <x v="1"/>
    <x v="1"/>
    <x v="1"/>
    <x v="1"/>
    <x v="2"/>
    <x v="0"/>
    <x v="0"/>
    <x v="2"/>
    <x v="0"/>
    <x v="0"/>
    <x v="2"/>
    <x v="0"/>
    <x v="0"/>
    <x v="2"/>
    <m/>
    <s v="No"/>
    <s v="No"/>
    <s v="Not Offered"/>
    <s v="Not Offered"/>
    <s v="No"/>
    <s v="Not Offered"/>
    <s v="No"/>
    <s v="No"/>
    <s v="Not Offered"/>
    <s v="No"/>
    <s v="No"/>
    <s v="No"/>
    <s v="No"/>
    <s v="No"/>
    <s v="No"/>
  </r>
  <r>
    <x v="0"/>
    <x v="0"/>
    <x v="0"/>
    <x v="1"/>
    <x v="1"/>
    <x v="2"/>
    <x v="0"/>
    <x v="0"/>
    <x v="0"/>
    <x v="0"/>
    <x v="0"/>
    <x v="0"/>
    <x v="0"/>
    <x v="0"/>
    <x v="0"/>
    <m/>
    <s v="Not Offered"/>
    <s v="Not Offered"/>
    <s v="Not Offered"/>
    <s v="Not Offered"/>
    <s v="Not Offered"/>
    <s v="Not Offered"/>
    <s v="No"/>
    <s v="No"/>
    <s v="No"/>
    <s v="No"/>
    <s v="No"/>
    <s v="No"/>
    <s v="No"/>
    <s v="No"/>
    <s v="No"/>
  </r>
  <r>
    <x v="0"/>
    <x v="0"/>
    <x v="0"/>
    <x v="0"/>
    <x v="2"/>
    <x v="1"/>
    <x v="0"/>
    <x v="2"/>
    <x v="2"/>
    <x v="1"/>
    <x v="2"/>
    <x v="3"/>
    <x v="2"/>
    <x v="2"/>
    <x v="2"/>
    <m/>
    <s v="Not Offered"/>
    <s v="Not Offered"/>
    <s v="Not Offered"/>
    <s v="No"/>
    <s v="Not Offered"/>
    <s v="Not Offered"/>
    <s v="No"/>
    <s v="Not Offered"/>
    <s v="Not Offered"/>
    <s v="Not Offered"/>
    <s v="Not Offered"/>
    <s v="Not Offered"/>
    <s v="No"/>
    <s v="Not Offered"/>
    <s v="Not Offered"/>
  </r>
  <r>
    <x v="1"/>
    <x v="1"/>
    <x v="1"/>
    <x v="0"/>
    <x v="2"/>
    <x v="1"/>
    <x v="0"/>
    <x v="2"/>
    <x v="2"/>
    <x v="1"/>
    <x v="2"/>
    <x v="3"/>
    <x v="0"/>
    <x v="2"/>
    <x v="2"/>
    <m/>
    <s v="No"/>
    <s v="No"/>
    <s v="No"/>
    <s v="No"/>
    <s v="No"/>
    <s v="No"/>
    <s v="No"/>
    <s v="No"/>
    <s v="No"/>
    <s v="Not Offered"/>
    <s v="Not Offered"/>
    <s v="Not Offered"/>
    <s v="No"/>
    <s v="No"/>
    <s v="No"/>
  </r>
  <r>
    <x v="0"/>
    <x v="0"/>
    <x v="0"/>
    <x v="2"/>
    <x v="2"/>
    <x v="1"/>
    <x v="0"/>
    <x v="0"/>
    <x v="0"/>
    <x v="0"/>
    <x v="0"/>
    <x v="0"/>
    <x v="0"/>
    <x v="0"/>
    <x v="0"/>
    <m/>
    <s v="Not Offered"/>
    <s v="Not Offered"/>
    <s v="Not Offered"/>
    <s v="No"/>
    <s v="No"/>
    <s v="No"/>
    <s v="No"/>
    <s v="No"/>
    <s v="No"/>
    <s v="No"/>
    <s v="No"/>
    <s v="No"/>
    <s v="No"/>
    <s v="No"/>
    <s v="No"/>
  </r>
  <r>
    <x v="0"/>
    <x v="0"/>
    <x v="0"/>
    <x v="1"/>
    <x v="1"/>
    <x v="2"/>
    <x v="0"/>
    <x v="2"/>
    <x v="2"/>
    <x v="0"/>
    <x v="3"/>
    <x v="2"/>
    <x v="0"/>
    <x v="2"/>
    <x v="2"/>
    <m/>
    <s v="Not Offered"/>
    <s v="Not Offered"/>
    <s v="Not Offered"/>
    <s v="Not Offered"/>
    <s v="Not Offered"/>
    <s v="Not Offered"/>
    <s v="No"/>
    <m/>
    <m/>
    <s v="No"/>
    <m/>
    <m/>
    <s v="No"/>
    <m/>
    <m/>
  </r>
  <r>
    <x v="0"/>
    <x v="0"/>
    <x v="0"/>
    <x v="2"/>
    <x v="2"/>
    <x v="1"/>
    <x v="0"/>
    <x v="0"/>
    <x v="2"/>
    <x v="0"/>
    <x v="3"/>
    <x v="2"/>
    <x v="2"/>
    <x v="2"/>
    <x v="2"/>
    <m/>
    <s v="Not Offered"/>
    <s v="Not Offered"/>
    <s v="Not Offered"/>
    <s v="No"/>
    <s v="No"/>
    <s v="No"/>
    <s v="No"/>
    <s v="No"/>
    <s v="No"/>
    <s v="No"/>
    <s v="No"/>
    <s v="No"/>
    <s v="No"/>
    <s v="No"/>
    <s v="No"/>
  </r>
  <r>
    <x v="1"/>
    <x v="1"/>
    <x v="2"/>
    <x v="0"/>
    <x v="0"/>
    <x v="0"/>
    <x v="1"/>
    <x v="3"/>
    <x v="3"/>
    <x v="1"/>
    <x v="2"/>
    <x v="3"/>
    <x v="0"/>
    <x v="0"/>
    <x v="0"/>
    <m/>
    <s v="No"/>
    <s v="No"/>
    <s v="Yes"/>
    <s v="No"/>
    <s v="No"/>
    <s v="No"/>
    <s v="Not Offered"/>
    <s v="Not Offered"/>
    <s v="Not Offered"/>
    <s v="Not Offered"/>
    <s v="Not Offered"/>
    <s v="Not Offered"/>
    <s v="No"/>
    <s v="No"/>
    <s v="No"/>
  </r>
  <r>
    <x v="0"/>
    <x v="0"/>
    <x v="0"/>
    <x v="0"/>
    <x v="2"/>
    <x v="0"/>
    <x v="2"/>
    <x v="2"/>
    <x v="2"/>
    <x v="1"/>
    <x v="2"/>
    <x v="3"/>
    <x v="1"/>
    <x v="3"/>
    <x v="3"/>
    <m/>
    <s v="Not Offered"/>
    <s v="Not Offered"/>
    <s v="Not Offered"/>
    <s v="No"/>
    <s v="No"/>
    <s v="No"/>
    <s v="Not Offered"/>
    <s v="Not Offered"/>
    <s v="Not Offered"/>
    <s v="Not Offered"/>
    <s v="Not Offered"/>
    <s v="Not Offered"/>
    <s v="Not Offered"/>
    <s v="Not Offered"/>
    <s v="Not Offered"/>
  </r>
  <r>
    <x v="0"/>
    <x v="0"/>
    <x v="0"/>
    <x v="0"/>
    <x v="2"/>
    <x v="0"/>
    <x v="1"/>
    <x v="3"/>
    <x v="3"/>
    <x v="1"/>
    <x v="2"/>
    <x v="3"/>
    <x v="0"/>
    <x v="2"/>
    <x v="0"/>
    <m/>
    <s v="Not Offered"/>
    <s v="Not Offered"/>
    <s v="Not Offered"/>
    <s v="No"/>
    <s v="No"/>
    <s v="No"/>
    <s v="Not Offered"/>
    <s v="Not Offered"/>
    <s v="Not Offered"/>
    <s v="Not Offered"/>
    <s v="Not Offered"/>
    <s v="Not Offered"/>
    <s v="No"/>
    <s v="No"/>
    <s v="No"/>
  </r>
  <r>
    <x v="0"/>
    <x v="0"/>
    <x v="0"/>
    <x v="0"/>
    <x v="0"/>
    <x v="0"/>
    <x v="0"/>
    <x v="0"/>
    <x v="0"/>
    <x v="2"/>
    <x v="3"/>
    <x v="2"/>
    <x v="2"/>
    <x v="2"/>
    <x v="2"/>
    <m/>
    <s v="Not Offered"/>
    <s v="Not Offered"/>
    <s v="Not Offered"/>
    <s v="No"/>
    <s v="No"/>
    <s v="No"/>
    <s v="No"/>
    <s v="No"/>
    <s v="No"/>
    <s v="Not Offered"/>
    <s v="Not Offered"/>
    <s v="Not Offered"/>
    <s v="Not Offered"/>
    <s v="Not Offered"/>
    <s v="Not Offered"/>
  </r>
  <r>
    <x v="0"/>
    <x v="0"/>
    <x v="0"/>
    <x v="1"/>
    <x v="1"/>
    <x v="2"/>
    <x v="0"/>
    <x v="3"/>
    <x v="3"/>
    <x v="0"/>
    <x v="2"/>
    <x v="3"/>
    <x v="0"/>
    <x v="3"/>
    <x v="3"/>
    <m/>
    <s v="Not Offered"/>
    <m/>
    <m/>
    <m/>
    <m/>
    <m/>
    <s v="No"/>
    <s v="Not Offered"/>
    <s v="Not Offered"/>
    <s v="No"/>
    <s v="Not Offered"/>
    <s v="Not Offered"/>
    <s v="No"/>
    <s v="Not Offered"/>
    <s v="Not Offered"/>
  </r>
  <r>
    <x v="0"/>
    <x v="0"/>
    <x v="0"/>
    <x v="0"/>
    <x v="0"/>
    <x v="1"/>
    <x v="0"/>
    <x v="0"/>
    <x v="0"/>
    <x v="1"/>
    <x v="2"/>
    <x v="3"/>
    <x v="0"/>
    <x v="0"/>
    <x v="0"/>
    <m/>
    <s v="Not Offered"/>
    <s v="Not Offered"/>
    <s v="Not Offered"/>
    <s v="No"/>
    <s v="No"/>
    <s v="No"/>
    <s v="No"/>
    <s v="No"/>
    <s v="No"/>
    <s v="Not Offered"/>
    <s v="Not Offered"/>
    <s v="Not Offered"/>
    <s v="No"/>
    <s v="No"/>
    <s v="No"/>
  </r>
  <r>
    <x v="0"/>
    <x v="0"/>
    <x v="0"/>
    <x v="0"/>
    <x v="0"/>
    <x v="0"/>
    <x v="0"/>
    <x v="0"/>
    <x v="0"/>
    <x v="0"/>
    <x v="0"/>
    <x v="0"/>
    <x v="0"/>
    <x v="0"/>
    <x v="0"/>
    <m/>
    <s v="Not Offered"/>
    <s v="Not Offered"/>
    <s v="Not Offered"/>
    <s v="No"/>
    <s v="No"/>
    <s v="No"/>
    <s v="No"/>
    <s v="No"/>
    <s v="No"/>
    <s v="No"/>
    <s v="No"/>
    <s v="No"/>
    <s v="No"/>
    <s v="No"/>
    <s v="No"/>
  </r>
  <r>
    <x v="0"/>
    <x v="0"/>
    <x v="0"/>
    <x v="0"/>
    <x v="0"/>
    <x v="0"/>
    <x v="1"/>
    <x v="3"/>
    <x v="3"/>
    <x v="1"/>
    <x v="2"/>
    <x v="3"/>
    <x v="1"/>
    <x v="3"/>
    <x v="3"/>
    <m/>
    <s v="Not Offered"/>
    <s v="Not Offered"/>
    <s v="Not Offered"/>
    <s v="No"/>
    <s v="No"/>
    <s v="No"/>
    <s v="Not Offered"/>
    <s v="Not Offered"/>
    <s v="Not Offered"/>
    <s v="Not Offered"/>
    <s v="Not Offered"/>
    <s v="Not Offered"/>
    <s v="Not Offered"/>
    <s v="Not Offered"/>
    <s v="Not Offered"/>
  </r>
  <r>
    <x v="1"/>
    <x v="1"/>
    <x v="2"/>
    <x v="0"/>
    <x v="0"/>
    <x v="0"/>
    <x v="0"/>
    <x v="0"/>
    <x v="0"/>
    <x v="0"/>
    <x v="0"/>
    <x v="0"/>
    <x v="0"/>
    <x v="0"/>
    <x v="0"/>
    <m/>
    <s v="No"/>
    <s v="No"/>
    <s v="No"/>
    <m/>
    <s v="No"/>
    <s v="No"/>
    <s v="No"/>
    <s v="No"/>
    <s v="No"/>
    <s v="No"/>
    <s v="No"/>
    <s v="No"/>
    <s v="No"/>
    <s v="No"/>
    <s v="No"/>
  </r>
  <r>
    <x v="0"/>
    <x v="2"/>
    <x v="3"/>
    <x v="2"/>
    <x v="3"/>
    <x v="3"/>
    <x v="1"/>
    <x v="1"/>
    <x v="1"/>
    <x v="1"/>
    <x v="1"/>
    <x v="1"/>
    <x v="2"/>
    <x v="1"/>
    <x v="1"/>
    <m/>
    <s v="Not Offered"/>
    <m/>
    <m/>
    <s v="No"/>
    <m/>
    <m/>
    <s v="Not Offered"/>
    <m/>
    <m/>
    <s v="Not Offered"/>
    <m/>
    <m/>
    <s v="No"/>
    <m/>
    <m/>
  </r>
  <r>
    <x v="1"/>
    <x v="1"/>
    <x v="1"/>
    <x v="0"/>
    <x v="2"/>
    <x v="0"/>
    <x v="0"/>
    <x v="2"/>
    <x v="2"/>
    <x v="0"/>
    <x v="3"/>
    <x v="0"/>
    <x v="2"/>
    <x v="2"/>
    <x v="2"/>
    <m/>
    <s v="No"/>
    <s v="No"/>
    <s v="No"/>
    <s v="No"/>
    <s v="No"/>
    <s v="No"/>
    <s v="No"/>
    <s v="No"/>
    <s v="No"/>
    <s v="No"/>
    <s v="No"/>
    <s v="No"/>
    <s v="No"/>
    <s v="No"/>
    <s v="No"/>
  </r>
  <r>
    <x v="0"/>
    <x v="0"/>
    <x v="0"/>
    <x v="0"/>
    <x v="2"/>
    <x v="1"/>
    <x v="1"/>
    <x v="3"/>
    <x v="3"/>
    <x v="1"/>
    <x v="2"/>
    <x v="3"/>
    <x v="1"/>
    <x v="3"/>
    <x v="3"/>
    <m/>
    <s v="Not Offered"/>
    <s v="Not Offered"/>
    <s v="Not Offered"/>
    <s v="No"/>
    <s v="No"/>
    <s v="No"/>
    <s v="Not Offered"/>
    <s v="Not Offered"/>
    <s v="Not Offered"/>
    <s v="Not Offered"/>
    <s v="Not Offered"/>
    <s v="Not Offered"/>
    <s v="Not Offered"/>
    <s v="Not Offered"/>
    <s v="Not Offered"/>
  </r>
  <r>
    <x v="2"/>
    <x v="1"/>
    <x v="0"/>
    <x v="1"/>
    <x v="1"/>
    <x v="2"/>
    <x v="1"/>
    <x v="3"/>
    <x v="3"/>
    <x v="1"/>
    <x v="2"/>
    <x v="3"/>
    <x v="1"/>
    <x v="3"/>
    <x v="3"/>
    <m/>
    <s v="No"/>
    <s v="No"/>
    <s v="Not Offered"/>
    <s v="Not Offered"/>
    <s v="Not Offered"/>
    <s v="Not Offered"/>
    <s v="Not Offered"/>
    <s v="Not Offered"/>
    <s v="Not Offered"/>
    <s v="Not Offered"/>
    <s v="Not Offered"/>
    <s v="Not Offered"/>
    <s v="Not Offered"/>
    <s v="Not Offered"/>
    <s v="Not Offered"/>
  </r>
  <r>
    <x v="0"/>
    <x v="0"/>
    <x v="0"/>
    <x v="1"/>
    <x v="1"/>
    <x v="2"/>
    <x v="0"/>
    <x v="0"/>
    <x v="0"/>
    <x v="1"/>
    <x v="2"/>
    <x v="3"/>
    <x v="0"/>
    <x v="0"/>
    <x v="0"/>
    <m/>
    <s v="Not Offered"/>
    <s v="Not Offered"/>
    <s v="Not Offered"/>
    <s v="Not Offered"/>
    <s v="Not Offered"/>
    <s v="Not Offered"/>
    <s v="No"/>
    <s v="No"/>
    <s v="No"/>
    <s v="Not Offered"/>
    <s v="Not Offered"/>
    <s v="Not Offered"/>
    <s v="No"/>
    <s v="No"/>
    <s v="No"/>
  </r>
  <r>
    <x v="0"/>
    <x v="0"/>
    <x v="0"/>
    <x v="0"/>
    <x v="2"/>
    <x v="0"/>
    <x v="1"/>
    <x v="3"/>
    <x v="3"/>
    <x v="1"/>
    <x v="2"/>
    <x v="3"/>
    <x v="1"/>
    <x v="3"/>
    <x v="3"/>
    <m/>
    <s v="Not Offered"/>
    <s v="Not Offered"/>
    <s v="Not Offered"/>
    <s v="No"/>
    <s v="No"/>
    <s v="No"/>
    <s v="Not Offered"/>
    <s v="Not Offered"/>
    <s v="Not Offered"/>
    <s v="Not Offered"/>
    <s v="Not Offered"/>
    <s v="Not Offered"/>
    <s v="Not Offered"/>
    <s v="Not Offered"/>
    <s v="Not Offered"/>
  </r>
  <r>
    <x v="0"/>
    <x v="0"/>
    <x v="0"/>
    <x v="1"/>
    <x v="1"/>
    <x v="2"/>
    <x v="0"/>
    <x v="2"/>
    <x v="2"/>
    <x v="0"/>
    <x v="3"/>
    <x v="2"/>
    <x v="0"/>
    <x v="2"/>
    <x v="2"/>
    <m/>
    <s v="Not Offered"/>
    <s v="Not Offered"/>
    <s v="Not Offered"/>
    <s v="Not Offered"/>
    <s v="Not Offered"/>
    <s v="Not Offered"/>
    <s v="No"/>
    <s v="No"/>
    <s v="No"/>
    <s v="No"/>
    <s v="No"/>
    <s v="No"/>
    <s v="No"/>
    <s v="No"/>
    <s v="No"/>
  </r>
  <r>
    <x v="2"/>
    <x v="3"/>
    <x v="1"/>
    <x v="2"/>
    <x v="2"/>
    <x v="1"/>
    <x v="2"/>
    <x v="2"/>
    <x v="2"/>
    <x v="1"/>
    <x v="2"/>
    <x v="3"/>
    <x v="2"/>
    <x v="2"/>
    <x v="2"/>
    <m/>
    <s v="No"/>
    <s v="No"/>
    <s v="No"/>
    <s v="No"/>
    <s v="No"/>
    <s v="No"/>
    <s v="No"/>
    <s v="No"/>
    <s v="No"/>
    <s v="Not Offered"/>
    <s v="Not Offered"/>
    <s v="Not Offered"/>
    <s v="No"/>
    <s v="No"/>
    <s v="No"/>
  </r>
  <r>
    <x v="3"/>
    <x v="2"/>
    <x v="3"/>
    <x v="3"/>
    <x v="3"/>
    <x v="3"/>
    <x v="3"/>
    <x v="1"/>
    <x v="1"/>
    <x v="3"/>
    <x v="1"/>
    <x v="1"/>
    <x v="3"/>
    <x v="1"/>
    <x v="1"/>
    <m/>
    <m/>
    <m/>
    <m/>
    <m/>
    <m/>
    <m/>
    <m/>
    <m/>
    <m/>
    <m/>
    <m/>
    <m/>
    <m/>
    <m/>
    <m/>
  </r>
  <r>
    <x v="1"/>
    <x v="1"/>
    <x v="2"/>
    <x v="0"/>
    <x v="0"/>
    <x v="0"/>
    <x v="0"/>
    <x v="0"/>
    <x v="0"/>
    <x v="0"/>
    <x v="3"/>
    <x v="2"/>
    <x v="0"/>
    <x v="2"/>
    <x v="0"/>
    <m/>
    <s v="No"/>
    <s v="No"/>
    <s v="No"/>
    <s v="No"/>
    <s v="No"/>
    <s v="No"/>
    <s v="No"/>
    <s v="No"/>
    <s v="No"/>
    <s v="No"/>
    <s v="No"/>
    <s v="No"/>
    <s v="No"/>
    <s v="No"/>
    <s v="No"/>
  </r>
  <r>
    <x v="3"/>
    <x v="2"/>
    <x v="3"/>
    <x v="0"/>
    <x v="2"/>
    <x v="0"/>
    <x v="2"/>
    <x v="2"/>
    <x v="2"/>
    <x v="1"/>
    <x v="2"/>
    <x v="3"/>
    <x v="2"/>
    <x v="2"/>
    <x v="2"/>
    <m/>
    <m/>
    <m/>
    <m/>
    <s v="No"/>
    <s v="No"/>
    <s v="No"/>
    <s v="No"/>
    <s v="No"/>
    <s v="No"/>
    <m/>
    <m/>
    <m/>
    <m/>
    <m/>
    <m/>
  </r>
  <r>
    <x v="0"/>
    <x v="0"/>
    <x v="0"/>
    <x v="0"/>
    <x v="0"/>
    <x v="0"/>
    <x v="0"/>
    <x v="0"/>
    <x v="0"/>
    <x v="0"/>
    <x v="0"/>
    <x v="0"/>
    <x v="0"/>
    <x v="0"/>
    <x v="0"/>
    <m/>
    <s v="Not Offered"/>
    <s v="Not Offered"/>
    <s v="Not Offered"/>
    <s v="No"/>
    <s v="No"/>
    <s v="No"/>
    <s v="No"/>
    <s v="No"/>
    <s v="No"/>
    <s v="No"/>
    <s v="No"/>
    <s v="No"/>
    <s v="No"/>
    <s v="No"/>
    <s v="No"/>
  </r>
  <r>
    <x v="0"/>
    <x v="0"/>
    <x v="0"/>
    <x v="0"/>
    <x v="1"/>
    <x v="2"/>
    <x v="0"/>
    <x v="3"/>
    <x v="3"/>
    <x v="1"/>
    <x v="2"/>
    <x v="3"/>
    <x v="0"/>
    <x v="3"/>
    <x v="3"/>
    <m/>
    <s v="Not Offered"/>
    <s v="Not Offered"/>
    <s v="Not Offered"/>
    <s v="No"/>
    <s v="Not Offered"/>
    <s v="Not Offered"/>
    <s v="No"/>
    <s v="Not Offered"/>
    <s v="Not Offered"/>
    <s v="Not Offered"/>
    <s v="Not Offered"/>
    <s v="Not Offered"/>
    <s v="No"/>
    <s v="Not Offered"/>
    <s v="Not Offered"/>
  </r>
  <r>
    <x v="0"/>
    <x v="0"/>
    <x v="0"/>
    <x v="1"/>
    <x v="1"/>
    <x v="2"/>
    <x v="1"/>
    <x v="3"/>
    <x v="3"/>
    <x v="1"/>
    <x v="2"/>
    <x v="3"/>
    <x v="2"/>
    <x v="2"/>
    <x v="0"/>
    <m/>
    <s v="Not Offered"/>
    <s v="Not Offered"/>
    <s v="Not Offered"/>
    <s v="Not Offered"/>
    <s v="Not Offered"/>
    <s v="Not Offered"/>
    <s v="Not Offered"/>
    <s v="Not Offered"/>
    <s v="Not Offered"/>
    <s v="Not Offered"/>
    <s v="Not Offered"/>
    <s v="Not Offered"/>
    <s v="No"/>
    <s v="No"/>
    <s v="No"/>
  </r>
  <r>
    <x v="0"/>
    <x v="0"/>
    <x v="0"/>
    <x v="2"/>
    <x v="2"/>
    <x v="1"/>
    <x v="0"/>
    <x v="2"/>
    <x v="0"/>
    <x v="1"/>
    <x v="2"/>
    <x v="3"/>
    <x v="0"/>
    <x v="2"/>
    <x v="0"/>
    <m/>
    <s v="Not Offered"/>
    <s v="Not Offered"/>
    <s v="Not Offered"/>
    <s v="No"/>
    <s v="No"/>
    <s v="No"/>
    <s v="No"/>
    <s v="No"/>
    <s v="No"/>
    <s v="Not Offered"/>
    <s v="Not Offered"/>
    <s v="Not Offered"/>
    <s v="No"/>
    <s v="No"/>
    <s v="No"/>
  </r>
  <r>
    <x v="1"/>
    <x v="3"/>
    <x v="1"/>
    <x v="3"/>
    <x v="3"/>
    <x v="3"/>
    <x v="3"/>
    <x v="1"/>
    <x v="1"/>
    <x v="3"/>
    <x v="1"/>
    <x v="1"/>
    <x v="3"/>
    <x v="1"/>
    <x v="1"/>
    <m/>
    <s v="Not Offered"/>
    <s v="Not Offered"/>
    <s v="Not Offered"/>
    <m/>
    <m/>
    <m/>
    <m/>
    <m/>
    <m/>
    <m/>
    <m/>
    <m/>
    <m/>
    <m/>
    <m/>
  </r>
  <r>
    <x v="0"/>
    <x v="0"/>
    <x v="0"/>
    <x v="2"/>
    <x v="2"/>
    <x v="1"/>
    <x v="0"/>
    <x v="2"/>
    <x v="2"/>
    <x v="0"/>
    <x v="0"/>
    <x v="0"/>
    <x v="0"/>
    <x v="0"/>
    <x v="0"/>
    <m/>
    <s v="Not Offered"/>
    <s v="Not Offered"/>
    <s v="Not Offered"/>
    <s v="Not Offered"/>
    <s v="Not Offered"/>
    <s v="Not Offered"/>
    <s v="Yes"/>
    <s v="No"/>
    <s v="No"/>
    <s v="No"/>
    <s v="No"/>
    <s v="No"/>
    <s v="No"/>
    <s v="No"/>
    <s v="No"/>
  </r>
  <r>
    <x v="1"/>
    <x v="3"/>
    <x v="2"/>
    <x v="2"/>
    <x v="2"/>
    <x v="1"/>
    <x v="0"/>
    <x v="2"/>
    <x v="2"/>
    <x v="1"/>
    <x v="2"/>
    <x v="3"/>
    <x v="0"/>
    <x v="2"/>
    <x v="2"/>
    <m/>
    <s v="No"/>
    <s v="No"/>
    <s v="No"/>
    <s v="No"/>
    <s v="No"/>
    <s v="No"/>
    <s v="No"/>
    <s v="No"/>
    <s v="No"/>
    <s v="Not Offered"/>
    <s v="Not Offered"/>
    <s v="Not Offered"/>
    <s v="No"/>
    <s v="No"/>
    <s v="No"/>
  </r>
  <r>
    <x v="3"/>
    <x v="2"/>
    <x v="3"/>
    <x v="3"/>
    <x v="3"/>
    <x v="3"/>
    <x v="3"/>
    <x v="1"/>
    <x v="1"/>
    <x v="3"/>
    <x v="1"/>
    <x v="1"/>
    <x v="3"/>
    <x v="1"/>
    <x v="1"/>
    <m/>
    <m/>
    <m/>
    <m/>
    <m/>
    <m/>
    <m/>
    <m/>
    <m/>
    <m/>
    <m/>
    <m/>
    <m/>
    <m/>
    <m/>
    <m/>
  </r>
  <r>
    <x v="0"/>
    <x v="0"/>
    <x v="0"/>
    <x v="2"/>
    <x v="2"/>
    <x v="1"/>
    <x v="2"/>
    <x v="2"/>
    <x v="2"/>
    <x v="1"/>
    <x v="2"/>
    <x v="3"/>
    <x v="2"/>
    <x v="2"/>
    <x v="2"/>
    <m/>
    <s v="Not Offered"/>
    <s v="Not Offered"/>
    <s v="Not Offered"/>
    <s v="No"/>
    <s v="No"/>
    <s v="No"/>
    <s v="Yes"/>
    <s v="Yes"/>
    <s v="Yes"/>
    <s v="Not Offered"/>
    <s v="Not Offered"/>
    <s v="Not Offered"/>
    <s v="Yes"/>
    <s v="Yes"/>
    <s v="Yes"/>
  </r>
  <r>
    <x v="0"/>
    <x v="0"/>
    <x v="0"/>
    <x v="0"/>
    <x v="2"/>
    <x v="0"/>
    <x v="1"/>
    <x v="3"/>
    <x v="3"/>
    <x v="1"/>
    <x v="2"/>
    <x v="3"/>
    <x v="1"/>
    <x v="3"/>
    <x v="3"/>
    <m/>
    <s v="Not Offered"/>
    <s v="Not Offered"/>
    <s v="Not Offered"/>
    <s v="No"/>
    <s v="Not Offered"/>
    <s v="No"/>
    <s v="Not Offered"/>
    <s v="Not Offered"/>
    <s v="Not Offered"/>
    <s v="Not Offered"/>
    <s v="Not Offered"/>
    <s v="Not Offered"/>
    <s v="Not Offered"/>
    <s v="Not Offered"/>
    <s v="Not Offered"/>
  </r>
  <r>
    <x v="1"/>
    <x v="1"/>
    <x v="2"/>
    <x v="0"/>
    <x v="0"/>
    <x v="0"/>
    <x v="0"/>
    <x v="0"/>
    <x v="0"/>
    <x v="0"/>
    <x v="0"/>
    <x v="3"/>
    <x v="0"/>
    <x v="0"/>
    <x v="3"/>
    <m/>
    <s v="No"/>
    <s v="No"/>
    <s v="No"/>
    <s v="No"/>
    <s v="No"/>
    <s v="No"/>
    <s v="No"/>
    <s v="No"/>
    <s v="No"/>
    <s v="No"/>
    <s v="No"/>
    <s v="No"/>
    <s v="No"/>
    <s v="No"/>
    <s v="No"/>
  </r>
  <r>
    <x v="1"/>
    <x v="1"/>
    <x v="2"/>
    <x v="1"/>
    <x v="1"/>
    <x v="2"/>
    <x v="0"/>
    <x v="0"/>
    <x v="0"/>
    <x v="1"/>
    <x v="2"/>
    <x v="3"/>
    <x v="1"/>
    <x v="3"/>
    <x v="3"/>
    <m/>
    <s v="No"/>
    <s v="No"/>
    <s v="No"/>
    <s v="Not Offered"/>
    <s v="Not Offered"/>
    <s v="Not Offered"/>
    <s v="No"/>
    <s v="No"/>
    <s v="No"/>
    <s v="Not Offered"/>
    <s v="Not Offered"/>
    <s v="Not Offered"/>
    <s v="Not Offered"/>
    <s v="Not Offered"/>
    <s v="Not Offered"/>
  </r>
  <r>
    <x v="0"/>
    <x v="0"/>
    <x v="0"/>
    <x v="1"/>
    <x v="1"/>
    <x v="2"/>
    <x v="0"/>
    <x v="0"/>
    <x v="2"/>
    <x v="1"/>
    <x v="2"/>
    <x v="3"/>
    <x v="0"/>
    <x v="0"/>
    <x v="2"/>
    <m/>
    <s v="Not Offered"/>
    <s v="Not Offered"/>
    <s v="Not Offered"/>
    <s v="Not Offered"/>
    <s v="Not Offered"/>
    <s v="Not Offered"/>
    <s v="No"/>
    <s v="No"/>
    <s v="No"/>
    <s v="Not Offered"/>
    <s v="Not Offered"/>
    <s v="Not Offered"/>
    <s v="No"/>
    <s v="No"/>
    <s v="No"/>
  </r>
  <r>
    <x v="0"/>
    <x v="0"/>
    <x v="0"/>
    <x v="1"/>
    <x v="1"/>
    <x v="2"/>
    <x v="0"/>
    <x v="0"/>
    <x v="2"/>
    <x v="0"/>
    <x v="0"/>
    <x v="2"/>
    <x v="0"/>
    <x v="0"/>
    <x v="2"/>
    <m/>
    <s v="Not Offered"/>
    <s v="Not Offered"/>
    <s v="Not Offered"/>
    <s v="Not Offered"/>
    <s v="Not Offered"/>
    <s v="Not Offered"/>
    <s v="No"/>
    <s v="No"/>
    <s v="No"/>
    <s v="No"/>
    <s v="No"/>
    <s v="No"/>
    <s v="No"/>
    <s v="No"/>
    <s v="No"/>
  </r>
  <r>
    <x v="0"/>
    <x v="0"/>
    <x v="0"/>
    <x v="1"/>
    <x v="1"/>
    <x v="2"/>
    <x v="0"/>
    <x v="0"/>
    <x v="0"/>
    <x v="0"/>
    <x v="0"/>
    <x v="0"/>
    <x v="0"/>
    <x v="0"/>
    <x v="0"/>
    <m/>
    <s v="Not Offered"/>
    <s v="Not Offered"/>
    <s v="Not Offered"/>
    <s v="Not Offered"/>
    <s v="Not Offered"/>
    <s v="Not Offered"/>
    <s v="No"/>
    <s v="No"/>
    <s v="No"/>
    <s v="No"/>
    <s v="No"/>
    <s v="No"/>
    <s v="No"/>
    <s v="No"/>
    <s v="No"/>
  </r>
  <r>
    <x v="0"/>
    <x v="0"/>
    <x v="0"/>
    <x v="2"/>
    <x v="2"/>
    <x v="1"/>
    <x v="0"/>
    <x v="0"/>
    <x v="0"/>
    <x v="0"/>
    <x v="2"/>
    <x v="3"/>
    <x v="0"/>
    <x v="0"/>
    <x v="0"/>
    <m/>
    <s v="Not Offered"/>
    <s v="Not Offered"/>
    <s v="Not Offered"/>
    <s v="No"/>
    <s v="No"/>
    <s v="No"/>
    <s v="No"/>
    <s v="No"/>
    <s v="No"/>
    <s v="No"/>
    <s v="No"/>
    <s v="No"/>
    <s v="No"/>
    <s v="No"/>
    <s v="No"/>
  </r>
  <r>
    <x v="0"/>
    <x v="0"/>
    <x v="0"/>
    <x v="1"/>
    <x v="1"/>
    <x v="2"/>
    <x v="0"/>
    <x v="0"/>
    <x v="0"/>
    <x v="0"/>
    <x v="3"/>
    <x v="2"/>
    <x v="0"/>
    <x v="2"/>
    <x v="2"/>
    <m/>
    <s v="Not Offered"/>
    <s v="Not Offered"/>
    <s v="Not Offered"/>
    <s v="Not Offered"/>
    <s v="Not Offered"/>
    <s v="Not Offered"/>
    <s v="No"/>
    <s v="No"/>
    <s v="No"/>
    <s v="No"/>
    <s v="No"/>
    <s v="No"/>
    <s v="No"/>
    <s v="No"/>
    <s v="No"/>
  </r>
  <r>
    <x v="0"/>
    <x v="0"/>
    <x v="0"/>
    <x v="0"/>
    <x v="1"/>
    <x v="2"/>
    <x v="0"/>
    <x v="0"/>
    <x v="0"/>
    <x v="0"/>
    <x v="2"/>
    <x v="3"/>
    <x v="0"/>
    <x v="0"/>
    <x v="0"/>
    <m/>
    <s v="Not Offered"/>
    <s v="Not Offered"/>
    <s v="Not Offered"/>
    <s v="No"/>
    <s v="No"/>
    <s v="No"/>
    <s v="No"/>
    <s v="No"/>
    <s v="No"/>
    <s v="No"/>
    <s v="No"/>
    <s v="No"/>
    <s v="No"/>
    <s v="No"/>
    <s v="No"/>
  </r>
  <r>
    <x v="0"/>
    <x v="0"/>
    <x v="0"/>
    <x v="0"/>
    <x v="0"/>
    <x v="0"/>
    <x v="0"/>
    <x v="0"/>
    <x v="0"/>
    <x v="1"/>
    <x v="2"/>
    <x v="3"/>
    <x v="0"/>
    <x v="0"/>
    <x v="0"/>
    <m/>
    <s v="Not Offered"/>
    <s v="Not Offered"/>
    <s v="Not Offered"/>
    <s v="No"/>
    <s v="No"/>
    <s v="No"/>
    <s v="No"/>
    <s v="No"/>
    <s v="No"/>
    <s v="Not Offered"/>
    <s v="Not Offered"/>
    <s v="Not Offered"/>
    <s v="No"/>
    <s v="No"/>
    <s v="No"/>
  </r>
  <r>
    <x v="1"/>
    <x v="1"/>
    <x v="2"/>
    <x v="1"/>
    <x v="1"/>
    <x v="2"/>
    <x v="0"/>
    <x v="2"/>
    <x v="0"/>
    <x v="0"/>
    <x v="3"/>
    <x v="2"/>
    <x v="1"/>
    <x v="3"/>
    <x v="3"/>
    <m/>
    <s v="No"/>
    <s v="No"/>
    <s v="No"/>
    <s v="Not Offered"/>
    <s v="Not Offered"/>
    <s v="Not Offered"/>
    <s v="No"/>
    <s v="No"/>
    <s v="No"/>
    <s v="No"/>
    <s v="No"/>
    <s v="No"/>
    <s v="Not Offered"/>
    <s v="Not Offered"/>
    <s v="No"/>
  </r>
  <r>
    <x v="0"/>
    <x v="0"/>
    <x v="0"/>
    <x v="1"/>
    <x v="1"/>
    <x v="2"/>
    <x v="0"/>
    <x v="0"/>
    <x v="0"/>
    <x v="0"/>
    <x v="0"/>
    <x v="0"/>
    <x v="0"/>
    <x v="0"/>
    <x v="0"/>
    <m/>
    <s v="Not Offered"/>
    <s v="Not Offered"/>
    <s v="Not Offered"/>
    <s v="Not Offered"/>
    <s v="Not Offered"/>
    <s v="Not Offered"/>
    <s v="No"/>
    <s v="No"/>
    <s v="No"/>
    <s v="No"/>
    <s v="No"/>
    <s v="No"/>
    <s v="No"/>
    <s v="No"/>
    <s v="No"/>
  </r>
  <r>
    <x v="0"/>
    <x v="0"/>
    <x v="0"/>
    <x v="1"/>
    <x v="1"/>
    <x v="2"/>
    <x v="0"/>
    <x v="0"/>
    <x v="0"/>
    <x v="0"/>
    <x v="0"/>
    <x v="0"/>
    <x v="1"/>
    <x v="3"/>
    <x v="3"/>
    <m/>
    <s v="Not Offered"/>
    <s v="Not Offered"/>
    <s v="Not Offered"/>
    <s v="Not Offered"/>
    <s v="Not Offered"/>
    <s v="Not Offered"/>
    <s v="No"/>
    <s v="No"/>
    <s v="No"/>
    <s v="No"/>
    <s v="No"/>
    <s v="No"/>
    <s v="Not Offered"/>
    <s v="Not Offered"/>
    <s v="Not Offered"/>
  </r>
  <r>
    <x v="0"/>
    <x v="0"/>
    <x v="0"/>
    <x v="1"/>
    <x v="1"/>
    <x v="2"/>
    <x v="0"/>
    <x v="2"/>
    <x v="2"/>
    <x v="1"/>
    <x v="2"/>
    <x v="3"/>
    <x v="0"/>
    <x v="2"/>
    <x v="2"/>
    <m/>
    <s v="Not Offered"/>
    <s v="Not Offered"/>
    <s v="Not Offered"/>
    <s v="Not Offered"/>
    <s v="Not Offered"/>
    <s v="Not Offered"/>
    <s v="No"/>
    <s v="No"/>
    <s v="No"/>
    <s v="Not Offered"/>
    <s v="Not Offered"/>
    <s v="Not Offered"/>
    <s v="No"/>
    <s v="No"/>
    <s v="No"/>
  </r>
  <r>
    <x v="3"/>
    <x v="2"/>
    <x v="3"/>
    <x v="3"/>
    <x v="3"/>
    <x v="3"/>
    <x v="3"/>
    <x v="1"/>
    <x v="1"/>
    <x v="3"/>
    <x v="1"/>
    <x v="1"/>
    <x v="3"/>
    <x v="1"/>
    <x v="1"/>
    <m/>
    <m/>
    <m/>
    <m/>
    <m/>
    <m/>
    <m/>
    <m/>
    <m/>
    <m/>
    <m/>
    <m/>
    <m/>
    <m/>
    <m/>
    <m/>
  </r>
  <r>
    <x v="2"/>
    <x v="3"/>
    <x v="1"/>
    <x v="2"/>
    <x v="2"/>
    <x v="1"/>
    <x v="0"/>
    <x v="0"/>
    <x v="0"/>
    <x v="1"/>
    <x v="2"/>
    <x v="3"/>
    <x v="0"/>
    <x v="0"/>
    <x v="0"/>
    <m/>
    <s v="No"/>
    <s v="No"/>
    <s v="No"/>
    <s v="No"/>
    <s v="No"/>
    <s v="No"/>
    <s v="No"/>
    <s v="No"/>
    <s v="No"/>
    <s v="Not Offered"/>
    <s v="Not Offered"/>
    <s v="Not Offered"/>
    <s v="No"/>
    <s v="No"/>
    <s v="No"/>
  </r>
  <r>
    <x v="0"/>
    <x v="0"/>
    <x v="0"/>
    <x v="1"/>
    <x v="1"/>
    <x v="2"/>
    <x v="0"/>
    <x v="0"/>
    <x v="0"/>
    <x v="1"/>
    <x v="2"/>
    <x v="3"/>
    <x v="0"/>
    <x v="0"/>
    <x v="0"/>
    <m/>
    <s v="Not Offered"/>
    <s v="Not Offered"/>
    <s v="Not Offered"/>
    <s v="Not Offered"/>
    <s v="Not Offered"/>
    <s v="Not Offered"/>
    <s v="No"/>
    <s v="No"/>
    <s v="No"/>
    <s v="Not Offered"/>
    <s v="Not Offered"/>
    <s v="Not Offered"/>
    <s v="No"/>
    <s v="No"/>
    <s v="No"/>
  </r>
  <r>
    <x v="3"/>
    <x v="2"/>
    <x v="3"/>
    <x v="3"/>
    <x v="3"/>
    <x v="3"/>
    <x v="3"/>
    <x v="1"/>
    <x v="1"/>
    <x v="0"/>
    <x v="2"/>
    <x v="3"/>
    <x v="3"/>
    <x v="1"/>
    <x v="1"/>
    <m/>
    <m/>
    <m/>
    <m/>
    <m/>
    <m/>
    <m/>
    <m/>
    <m/>
    <m/>
    <s v="No"/>
    <s v="Not Offered"/>
    <s v="Not Offered"/>
    <m/>
    <m/>
    <m/>
  </r>
  <r>
    <x v="0"/>
    <x v="0"/>
    <x v="0"/>
    <x v="2"/>
    <x v="2"/>
    <x v="2"/>
    <x v="2"/>
    <x v="3"/>
    <x v="3"/>
    <x v="1"/>
    <x v="2"/>
    <x v="3"/>
    <x v="2"/>
    <x v="3"/>
    <x v="3"/>
    <m/>
    <s v="Not Offered"/>
    <s v="Not Offered"/>
    <s v="Not Offered"/>
    <s v="No"/>
    <s v="No"/>
    <s v="Not Offered"/>
    <s v="No"/>
    <s v="Not Offered"/>
    <s v="Not Offered"/>
    <s v="Not Offered"/>
    <s v="Not Offered"/>
    <s v="Not Offered"/>
    <s v="No"/>
    <s v="Not Offered"/>
    <s v="Not Offered"/>
  </r>
  <r>
    <x v="0"/>
    <x v="0"/>
    <x v="0"/>
    <x v="0"/>
    <x v="0"/>
    <x v="2"/>
    <x v="0"/>
    <x v="2"/>
    <x v="3"/>
    <x v="1"/>
    <x v="2"/>
    <x v="3"/>
    <x v="0"/>
    <x v="0"/>
    <x v="3"/>
    <m/>
    <s v="Not Offered"/>
    <s v="Not Offered"/>
    <s v="Not Offered"/>
    <s v="No"/>
    <s v="No"/>
    <s v="No"/>
    <s v="No"/>
    <s v="No"/>
    <s v="No"/>
    <s v="Not Offered"/>
    <s v="Not Offered"/>
    <s v="Not Offered"/>
    <s v="No"/>
    <s v="No"/>
    <s v="No"/>
  </r>
  <r>
    <x v="1"/>
    <x v="3"/>
    <x v="1"/>
    <x v="2"/>
    <x v="2"/>
    <x v="1"/>
    <x v="0"/>
    <x v="2"/>
    <x v="2"/>
    <x v="0"/>
    <x v="3"/>
    <x v="2"/>
    <x v="0"/>
    <x v="2"/>
    <x v="2"/>
    <m/>
    <s v="Yes"/>
    <s v="No"/>
    <s v="No"/>
    <s v="No"/>
    <s v="No"/>
    <s v="No"/>
    <s v="No"/>
    <s v="No"/>
    <s v="No"/>
    <s v="No"/>
    <s v="No"/>
    <s v="No"/>
    <s v="No"/>
    <s v="No"/>
    <s v="No"/>
  </r>
  <r>
    <x v="0"/>
    <x v="0"/>
    <x v="0"/>
    <x v="0"/>
    <x v="0"/>
    <x v="0"/>
    <x v="0"/>
    <x v="0"/>
    <x v="0"/>
    <x v="1"/>
    <x v="2"/>
    <x v="3"/>
    <x v="0"/>
    <x v="0"/>
    <x v="0"/>
    <m/>
    <s v="Not Offered"/>
    <s v="Not Offered"/>
    <s v="Not Offered"/>
    <s v="No"/>
    <s v="No"/>
    <s v="No"/>
    <s v="No"/>
    <s v="No"/>
    <s v="No"/>
    <s v="Not Offered"/>
    <s v="Not Offered"/>
    <s v="Not Offered"/>
    <s v="No"/>
    <s v="No"/>
    <s v="No"/>
  </r>
  <r>
    <x v="1"/>
    <x v="3"/>
    <x v="1"/>
    <x v="0"/>
    <x v="2"/>
    <x v="0"/>
    <x v="0"/>
    <x v="0"/>
    <x v="0"/>
    <x v="1"/>
    <x v="1"/>
    <x v="1"/>
    <x v="1"/>
    <x v="1"/>
    <x v="1"/>
    <m/>
    <s v="No"/>
    <s v="No"/>
    <s v="No"/>
    <m/>
    <m/>
    <m/>
    <m/>
    <m/>
    <m/>
    <m/>
    <m/>
    <m/>
    <m/>
    <m/>
    <m/>
  </r>
  <r>
    <x v="0"/>
    <x v="0"/>
    <x v="0"/>
    <x v="1"/>
    <x v="1"/>
    <x v="2"/>
    <x v="1"/>
    <x v="3"/>
    <x v="3"/>
    <x v="0"/>
    <x v="3"/>
    <x v="2"/>
    <x v="0"/>
    <x v="2"/>
    <x v="2"/>
    <m/>
    <s v="Not Offered"/>
    <s v="Not Offered"/>
    <s v="Not Offered"/>
    <s v="Not Offered"/>
    <s v="Not Offered"/>
    <s v="Not Offered"/>
    <s v="Not Offered"/>
    <s v="Not Offered"/>
    <s v="Not Offered"/>
    <s v="No"/>
    <s v="Not Offered"/>
    <s v="Not Offered"/>
    <s v="No"/>
    <s v="Not Offered"/>
    <s v="Not Offered"/>
  </r>
  <r>
    <x v="0"/>
    <x v="0"/>
    <x v="0"/>
    <x v="0"/>
    <x v="0"/>
    <x v="0"/>
    <x v="0"/>
    <x v="0"/>
    <x v="0"/>
    <x v="1"/>
    <x v="2"/>
    <x v="3"/>
    <x v="0"/>
    <x v="0"/>
    <x v="0"/>
    <m/>
    <s v="Not Offered"/>
    <s v="Not Offered"/>
    <s v="Not Offered"/>
    <s v="No"/>
    <s v="No"/>
    <s v="No"/>
    <s v="No"/>
    <s v="No"/>
    <s v="No"/>
    <s v="Not Offered"/>
    <s v="Not Offered"/>
    <s v="Not Offered"/>
    <s v="No"/>
    <s v="No"/>
    <s v="No"/>
  </r>
  <r>
    <x v="0"/>
    <x v="0"/>
    <x v="0"/>
    <x v="1"/>
    <x v="1"/>
    <x v="2"/>
    <x v="0"/>
    <x v="0"/>
    <x v="0"/>
    <x v="0"/>
    <x v="0"/>
    <x v="0"/>
    <x v="0"/>
    <x v="2"/>
    <x v="2"/>
    <m/>
    <s v="Not Offered"/>
    <s v="Not Offered"/>
    <s v="Not Offered"/>
    <s v="Not Offered"/>
    <s v="Not Offered"/>
    <s v="Not Offered"/>
    <s v="No"/>
    <s v="No"/>
    <s v="No"/>
    <s v="No"/>
    <s v="No"/>
    <s v="No"/>
    <s v="No"/>
    <s v="No"/>
    <s v="No"/>
  </r>
  <r>
    <x v="3"/>
    <x v="2"/>
    <x v="3"/>
    <x v="3"/>
    <x v="3"/>
    <x v="3"/>
    <x v="3"/>
    <x v="1"/>
    <x v="1"/>
    <x v="3"/>
    <x v="1"/>
    <x v="1"/>
    <x v="3"/>
    <x v="1"/>
    <x v="1"/>
    <m/>
    <m/>
    <m/>
    <m/>
    <m/>
    <m/>
    <m/>
    <m/>
    <m/>
    <m/>
    <m/>
    <m/>
    <m/>
    <m/>
    <m/>
    <m/>
  </r>
  <r>
    <x v="3"/>
    <x v="2"/>
    <x v="3"/>
    <x v="3"/>
    <x v="3"/>
    <x v="3"/>
    <x v="3"/>
    <x v="1"/>
    <x v="1"/>
    <x v="3"/>
    <x v="1"/>
    <x v="1"/>
    <x v="3"/>
    <x v="1"/>
    <x v="1"/>
    <m/>
    <m/>
    <m/>
    <m/>
    <m/>
    <m/>
    <m/>
    <m/>
    <m/>
    <m/>
    <m/>
    <m/>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6">
  <r>
    <x v="0"/>
    <x v="0"/>
    <x v="0"/>
    <x v="0"/>
    <x v="0"/>
    <x v="0"/>
    <x v="0"/>
    <x v="0"/>
    <x v="0"/>
    <x v="0"/>
    <x v="0"/>
    <x v="0"/>
    <x v="0"/>
    <x v="0"/>
    <x v="0"/>
  </r>
  <r>
    <x v="1"/>
    <x v="1"/>
    <x v="1"/>
    <x v="0"/>
    <x v="0"/>
    <x v="0"/>
    <x v="1"/>
    <x v="1"/>
    <x v="1"/>
    <x v="1"/>
    <x v="1"/>
    <x v="1"/>
    <x v="1"/>
    <x v="1"/>
    <x v="1"/>
  </r>
  <r>
    <x v="1"/>
    <x v="1"/>
    <x v="0"/>
    <x v="1"/>
    <x v="0"/>
    <x v="1"/>
    <x v="0"/>
    <x v="0"/>
    <x v="2"/>
    <x v="0"/>
    <x v="0"/>
    <x v="0"/>
    <x v="0"/>
    <x v="0"/>
    <x v="0"/>
  </r>
  <r>
    <x v="0"/>
    <x v="0"/>
    <x v="0"/>
    <x v="1"/>
    <x v="1"/>
    <x v="1"/>
    <x v="0"/>
    <x v="0"/>
    <x v="0"/>
    <x v="0"/>
    <x v="0"/>
    <x v="0"/>
    <x v="0"/>
    <x v="0"/>
    <x v="0"/>
  </r>
  <r>
    <x v="0"/>
    <x v="0"/>
    <x v="0"/>
    <x v="0"/>
    <x v="1"/>
    <x v="1"/>
    <x v="0"/>
    <x v="2"/>
    <x v="2"/>
    <x v="2"/>
    <x v="2"/>
    <x v="2"/>
    <x v="0"/>
    <x v="2"/>
    <x v="2"/>
  </r>
  <r>
    <x v="1"/>
    <x v="1"/>
    <x v="1"/>
    <x v="0"/>
    <x v="0"/>
    <x v="0"/>
    <x v="0"/>
    <x v="0"/>
    <x v="0"/>
    <x v="2"/>
    <x v="2"/>
    <x v="2"/>
    <x v="0"/>
    <x v="0"/>
    <x v="0"/>
  </r>
  <r>
    <x v="0"/>
    <x v="0"/>
    <x v="0"/>
    <x v="0"/>
    <x v="0"/>
    <x v="0"/>
    <x v="0"/>
    <x v="0"/>
    <x v="0"/>
    <x v="0"/>
    <x v="0"/>
    <x v="0"/>
    <x v="0"/>
    <x v="0"/>
    <x v="0"/>
  </r>
  <r>
    <x v="0"/>
    <x v="0"/>
    <x v="0"/>
    <x v="1"/>
    <x v="1"/>
    <x v="1"/>
    <x v="0"/>
    <x v="1"/>
    <x v="1"/>
    <x v="0"/>
    <x v="1"/>
    <x v="1"/>
    <x v="0"/>
    <x v="1"/>
    <x v="1"/>
  </r>
  <r>
    <x v="0"/>
    <x v="0"/>
    <x v="0"/>
    <x v="0"/>
    <x v="0"/>
    <x v="0"/>
    <x v="0"/>
    <x v="0"/>
    <x v="0"/>
    <x v="0"/>
    <x v="0"/>
    <x v="0"/>
    <x v="0"/>
    <x v="0"/>
    <x v="0"/>
  </r>
  <r>
    <x v="1"/>
    <x v="1"/>
    <x v="2"/>
    <x v="0"/>
    <x v="0"/>
    <x v="0"/>
    <x v="2"/>
    <x v="2"/>
    <x v="2"/>
    <x v="2"/>
    <x v="2"/>
    <x v="2"/>
    <x v="0"/>
    <x v="0"/>
    <x v="0"/>
  </r>
  <r>
    <x v="0"/>
    <x v="0"/>
    <x v="0"/>
    <x v="0"/>
    <x v="0"/>
    <x v="0"/>
    <x v="2"/>
    <x v="2"/>
    <x v="2"/>
    <x v="2"/>
    <x v="2"/>
    <x v="2"/>
    <x v="2"/>
    <x v="2"/>
    <x v="2"/>
  </r>
  <r>
    <x v="0"/>
    <x v="0"/>
    <x v="0"/>
    <x v="0"/>
    <x v="0"/>
    <x v="0"/>
    <x v="2"/>
    <x v="2"/>
    <x v="2"/>
    <x v="2"/>
    <x v="2"/>
    <x v="2"/>
    <x v="0"/>
    <x v="0"/>
    <x v="0"/>
  </r>
  <r>
    <x v="0"/>
    <x v="0"/>
    <x v="0"/>
    <x v="0"/>
    <x v="0"/>
    <x v="0"/>
    <x v="0"/>
    <x v="0"/>
    <x v="0"/>
    <x v="2"/>
    <x v="2"/>
    <x v="2"/>
    <x v="2"/>
    <x v="2"/>
    <x v="2"/>
  </r>
  <r>
    <x v="0"/>
    <x v="2"/>
    <x v="3"/>
    <x v="2"/>
    <x v="2"/>
    <x v="2"/>
    <x v="0"/>
    <x v="2"/>
    <x v="2"/>
    <x v="0"/>
    <x v="2"/>
    <x v="2"/>
    <x v="0"/>
    <x v="2"/>
    <x v="2"/>
  </r>
  <r>
    <x v="0"/>
    <x v="0"/>
    <x v="0"/>
    <x v="0"/>
    <x v="0"/>
    <x v="0"/>
    <x v="0"/>
    <x v="0"/>
    <x v="0"/>
    <x v="2"/>
    <x v="2"/>
    <x v="2"/>
    <x v="0"/>
    <x v="0"/>
    <x v="0"/>
  </r>
  <r>
    <x v="0"/>
    <x v="0"/>
    <x v="0"/>
    <x v="0"/>
    <x v="0"/>
    <x v="0"/>
    <x v="0"/>
    <x v="0"/>
    <x v="0"/>
    <x v="0"/>
    <x v="0"/>
    <x v="0"/>
    <x v="0"/>
    <x v="0"/>
    <x v="0"/>
  </r>
  <r>
    <x v="0"/>
    <x v="0"/>
    <x v="0"/>
    <x v="0"/>
    <x v="0"/>
    <x v="0"/>
    <x v="2"/>
    <x v="2"/>
    <x v="2"/>
    <x v="2"/>
    <x v="2"/>
    <x v="2"/>
    <x v="2"/>
    <x v="2"/>
    <x v="2"/>
  </r>
  <r>
    <x v="1"/>
    <x v="1"/>
    <x v="1"/>
    <x v="2"/>
    <x v="0"/>
    <x v="0"/>
    <x v="0"/>
    <x v="0"/>
    <x v="0"/>
    <x v="0"/>
    <x v="0"/>
    <x v="0"/>
    <x v="0"/>
    <x v="0"/>
    <x v="0"/>
  </r>
  <r>
    <x v="0"/>
    <x v="2"/>
    <x v="3"/>
    <x v="0"/>
    <x v="2"/>
    <x v="2"/>
    <x v="2"/>
    <x v="1"/>
    <x v="1"/>
    <x v="2"/>
    <x v="1"/>
    <x v="1"/>
    <x v="0"/>
    <x v="1"/>
    <x v="1"/>
  </r>
  <r>
    <x v="1"/>
    <x v="1"/>
    <x v="1"/>
    <x v="0"/>
    <x v="0"/>
    <x v="0"/>
    <x v="0"/>
    <x v="0"/>
    <x v="0"/>
    <x v="0"/>
    <x v="0"/>
    <x v="0"/>
    <x v="0"/>
    <x v="0"/>
    <x v="0"/>
  </r>
  <r>
    <x v="0"/>
    <x v="0"/>
    <x v="0"/>
    <x v="0"/>
    <x v="0"/>
    <x v="0"/>
    <x v="2"/>
    <x v="2"/>
    <x v="2"/>
    <x v="2"/>
    <x v="2"/>
    <x v="2"/>
    <x v="2"/>
    <x v="2"/>
    <x v="2"/>
  </r>
  <r>
    <x v="1"/>
    <x v="1"/>
    <x v="0"/>
    <x v="1"/>
    <x v="1"/>
    <x v="1"/>
    <x v="2"/>
    <x v="2"/>
    <x v="2"/>
    <x v="2"/>
    <x v="2"/>
    <x v="2"/>
    <x v="2"/>
    <x v="2"/>
    <x v="2"/>
  </r>
  <r>
    <x v="0"/>
    <x v="0"/>
    <x v="0"/>
    <x v="1"/>
    <x v="1"/>
    <x v="1"/>
    <x v="0"/>
    <x v="0"/>
    <x v="0"/>
    <x v="2"/>
    <x v="2"/>
    <x v="2"/>
    <x v="0"/>
    <x v="0"/>
    <x v="0"/>
  </r>
  <r>
    <x v="0"/>
    <x v="0"/>
    <x v="0"/>
    <x v="0"/>
    <x v="0"/>
    <x v="0"/>
    <x v="2"/>
    <x v="2"/>
    <x v="2"/>
    <x v="2"/>
    <x v="2"/>
    <x v="2"/>
    <x v="2"/>
    <x v="2"/>
    <x v="2"/>
  </r>
  <r>
    <x v="0"/>
    <x v="0"/>
    <x v="0"/>
    <x v="1"/>
    <x v="1"/>
    <x v="1"/>
    <x v="0"/>
    <x v="0"/>
    <x v="0"/>
    <x v="0"/>
    <x v="0"/>
    <x v="0"/>
    <x v="0"/>
    <x v="0"/>
    <x v="0"/>
  </r>
  <r>
    <x v="1"/>
    <x v="1"/>
    <x v="1"/>
    <x v="0"/>
    <x v="0"/>
    <x v="0"/>
    <x v="0"/>
    <x v="0"/>
    <x v="0"/>
    <x v="2"/>
    <x v="2"/>
    <x v="2"/>
    <x v="0"/>
    <x v="0"/>
    <x v="0"/>
  </r>
  <r>
    <x v="2"/>
    <x v="2"/>
    <x v="3"/>
    <x v="2"/>
    <x v="2"/>
    <x v="2"/>
    <x v="1"/>
    <x v="1"/>
    <x v="1"/>
    <x v="1"/>
    <x v="1"/>
    <x v="1"/>
    <x v="1"/>
    <x v="1"/>
    <x v="1"/>
  </r>
  <r>
    <x v="1"/>
    <x v="1"/>
    <x v="1"/>
    <x v="0"/>
    <x v="0"/>
    <x v="0"/>
    <x v="0"/>
    <x v="0"/>
    <x v="0"/>
    <x v="0"/>
    <x v="0"/>
    <x v="0"/>
    <x v="0"/>
    <x v="0"/>
    <x v="0"/>
  </r>
  <r>
    <x v="2"/>
    <x v="2"/>
    <x v="3"/>
    <x v="0"/>
    <x v="0"/>
    <x v="0"/>
    <x v="0"/>
    <x v="0"/>
    <x v="0"/>
    <x v="1"/>
    <x v="1"/>
    <x v="1"/>
    <x v="1"/>
    <x v="1"/>
    <x v="1"/>
  </r>
  <r>
    <x v="0"/>
    <x v="0"/>
    <x v="0"/>
    <x v="0"/>
    <x v="0"/>
    <x v="0"/>
    <x v="0"/>
    <x v="0"/>
    <x v="0"/>
    <x v="0"/>
    <x v="0"/>
    <x v="0"/>
    <x v="0"/>
    <x v="0"/>
    <x v="0"/>
  </r>
  <r>
    <x v="0"/>
    <x v="0"/>
    <x v="0"/>
    <x v="0"/>
    <x v="1"/>
    <x v="1"/>
    <x v="0"/>
    <x v="2"/>
    <x v="2"/>
    <x v="2"/>
    <x v="2"/>
    <x v="2"/>
    <x v="0"/>
    <x v="2"/>
    <x v="2"/>
  </r>
  <r>
    <x v="0"/>
    <x v="0"/>
    <x v="0"/>
    <x v="1"/>
    <x v="1"/>
    <x v="1"/>
    <x v="2"/>
    <x v="2"/>
    <x v="2"/>
    <x v="2"/>
    <x v="2"/>
    <x v="2"/>
    <x v="0"/>
    <x v="0"/>
    <x v="0"/>
  </r>
  <r>
    <x v="0"/>
    <x v="0"/>
    <x v="0"/>
    <x v="0"/>
    <x v="0"/>
    <x v="0"/>
    <x v="0"/>
    <x v="0"/>
    <x v="0"/>
    <x v="2"/>
    <x v="2"/>
    <x v="2"/>
    <x v="0"/>
    <x v="0"/>
    <x v="0"/>
  </r>
  <r>
    <x v="0"/>
    <x v="0"/>
    <x v="0"/>
    <x v="2"/>
    <x v="2"/>
    <x v="2"/>
    <x v="1"/>
    <x v="1"/>
    <x v="1"/>
    <x v="1"/>
    <x v="1"/>
    <x v="1"/>
    <x v="1"/>
    <x v="1"/>
    <x v="1"/>
  </r>
  <r>
    <x v="0"/>
    <x v="0"/>
    <x v="0"/>
    <x v="1"/>
    <x v="1"/>
    <x v="1"/>
    <x v="3"/>
    <x v="0"/>
    <x v="0"/>
    <x v="0"/>
    <x v="0"/>
    <x v="0"/>
    <x v="0"/>
    <x v="0"/>
    <x v="0"/>
  </r>
  <r>
    <x v="1"/>
    <x v="1"/>
    <x v="1"/>
    <x v="0"/>
    <x v="0"/>
    <x v="0"/>
    <x v="0"/>
    <x v="0"/>
    <x v="0"/>
    <x v="2"/>
    <x v="2"/>
    <x v="2"/>
    <x v="0"/>
    <x v="0"/>
    <x v="0"/>
  </r>
  <r>
    <x v="2"/>
    <x v="2"/>
    <x v="3"/>
    <x v="2"/>
    <x v="2"/>
    <x v="2"/>
    <x v="1"/>
    <x v="1"/>
    <x v="1"/>
    <x v="1"/>
    <x v="1"/>
    <x v="1"/>
    <x v="1"/>
    <x v="1"/>
    <x v="1"/>
  </r>
  <r>
    <x v="0"/>
    <x v="0"/>
    <x v="0"/>
    <x v="0"/>
    <x v="0"/>
    <x v="0"/>
    <x v="3"/>
    <x v="3"/>
    <x v="3"/>
    <x v="2"/>
    <x v="2"/>
    <x v="2"/>
    <x v="3"/>
    <x v="3"/>
    <x v="3"/>
  </r>
  <r>
    <x v="0"/>
    <x v="0"/>
    <x v="0"/>
    <x v="0"/>
    <x v="1"/>
    <x v="0"/>
    <x v="2"/>
    <x v="2"/>
    <x v="2"/>
    <x v="2"/>
    <x v="2"/>
    <x v="2"/>
    <x v="2"/>
    <x v="2"/>
    <x v="2"/>
  </r>
  <r>
    <x v="1"/>
    <x v="1"/>
    <x v="1"/>
    <x v="0"/>
    <x v="0"/>
    <x v="0"/>
    <x v="0"/>
    <x v="0"/>
    <x v="0"/>
    <x v="0"/>
    <x v="0"/>
    <x v="0"/>
    <x v="0"/>
    <x v="0"/>
    <x v="0"/>
  </r>
  <r>
    <x v="1"/>
    <x v="1"/>
    <x v="1"/>
    <x v="1"/>
    <x v="1"/>
    <x v="1"/>
    <x v="0"/>
    <x v="0"/>
    <x v="0"/>
    <x v="2"/>
    <x v="2"/>
    <x v="2"/>
    <x v="2"/>
    <x v="2"/>
    <x v="2"/>
  </r>
  <r>
    <x v="0"/>
    <x v="0"/>
    <x v="0"/>
    <x v="1"/>
    <x v="1"/>
    <x v="1"/>
    <x v="0"/>
    <x v="0"/>
    <x v="0"/>
    <x v="2"/>
    <x v="2"/>
    <x v="2"/>
    <x v="0"/>
    <x v="0"/>
    <x v="0"/>
  </r>
  <r>
    <x v="0"/>
    <x v="0"/>
    <x v="0"/>
    <x v="1"/>
    <x v="1"/>
    <x v="1"/>
    <x v="0"/>
    <x v="0"/>
    <x v="0"/>
    <x v="0"/>
    <x v="0"/>
    <x v="0"/>
    <x v="0"/>
    <x v="0"/>
    <x v="0"/>
  </r>
  <r>
    <x v="0"/>
    <x v="0"/>
    <x v="0"/>
    <x v="1"/>
    <x v="1"/>
    <x v="1"/>
    <x v="0"/>
    <x v="0"/>
    <x v="0"/>
    <x v="0"/>
    <x v="0"/>
    <x v="0"/>
    <x v="0"/>
    <x v="0"/>
    <x v="0"/>
  </r>
  <r>
    <x v="0"/>
    <x v="0"/>
    <x v="0"/>
    <x v="0"/>
    <x v="0"/>
    <x v="0"/>
    <x v="0"/>
    <x v="0"/>
    <x v="0"/>
    <x v="0"/>
    <x v="0"/>
    <x v="0"/>
    <x v="0"/>
    <x v="0"/>
    <x v="0"/>
  </r>
  <r>
    <x v="0"/>
    <x v="0"/>
    <x v="0"/>
    <x v="1"/>
    <x v="1"/>
    <x v="1"/>
    <x v="0"/>
    <x v="0"/>
    <x v="0"/>
    <x v="0"/>
    <x v="0"/>
    <x v="0"/>
    <x v="0"/>
    <x v="0"/>
    <x v="0"/>
  </r>
  <r>
    <x v="0"/>
    <x v="0"/>
    <x v="0"/>
    <x v="0"/>
    <x v="0"/>
    <x v="0"/>
    <x v="0"/>
    <x v="0"/>
    <x v="0"/>
    <x v="0"/>
    <x v="0"/>
    <x v="0"/>
    <x v="0"/>
    <x v="0"/>
    <x v="0"/>
  </r>
  <r>
    <x v="0"/>
    <x v="0"/>
    <x v="0"/>
    <x v="0"/>
    <x v="0"/>
    <x v="0"/>
    <x v="0"/>
    <x v="0"/>
    <x v="0"/>
    <x v="2"/>
    <x v="2"/>
    <x v="2"/>
    <x v="0"/>
    <x v="0"/>
    <x v="0"/>
  </r>
  <r>
    <x v="1"/>
    <x v="1"/>
    <x v="1"/>
    <x v="1"/>
    <x v="1"/>
    <x v="1"/>
    <x v="0"/>
    <x v="0"/>
    <x v="0"/>
    <x v="0"/>
    <x v="0"/>
    <x v="0"/>
    <x v="2"/>
    <x v="2"/>
    <x v="0"/>
  </r>
  <r>
    <x v="0"/>
    <x v="0"/>
    <x v="0"/>
    <x v="1"/>
    <x v="1"/>
    <x v="1"/>
    <x v="0"/>
    <x v="0"/>
    <x v="0"/>
    <x v="0"/>
    <x v="0"/>
    <x v="0"/>
    <x v="0"/>
    <x v="0"/>
    <x v="0"/>
  </r>
  <r>
    <x v="0"/>
    <x v="0"/>
    <x v="0"/>
    <x v="1"/>
    <x v="1"/>
    <x v="1"/>
    <x v="0"/>
    <x v="0"/>
    <x v="0"/>
    <x v="0"/>
    <x v="0"/>
    <x v="0"/>
    <x v="2"/>
    <x v="2"/>
    <x v="2"/>
  </r>
  <r>
    <x v="0"/>
    <x v="0"/>
    <x v="0"/>
    <x v="1"/>
    <x v="1"/>
    <x v="1"/>
    <x v="0"/>
    <x v="0"/>
    <x v="0"/>
    <x v="2"/>
    <x v="2"/>
    <x v="2"/>
    <x v="0"/>
    <x v="0"/>
    <x v="0"/>
  </r>
  <r>
    <x v="2"/>
    <x v="2"/>
    <x v="3"/>
    <x v="2"/>
    <x v="2"/>
    <x v="2"/>
    <x v="1"/>
    <x v="1"/>
    <x v="1"/>
    <x v="1"/>
    <x v="1"/>
    <x v="1"/>
    <x v="1"/>
    <x v="1"/>
    <x v="1"/>
  </r>
  <r>
    <x v="1"/>
    <x v="1"/>
    <x v="1"/>
    <x v="0"/>
    <x v="0"/>
    <x v="0"/>
    <x v="0"/>
    <x v="0"/>
    <x v="0"/>
    <x v="2"/>
    <x v="2"/>
    <x v="2"/>
    <x v="0"/>
    <x v="0"/>
    <x v="0"/>
  </r>
  <r>
    <x v="0"/>
    <x v="0"/>
    <x v="0"/>
    <x v="1"/>
    <x v="1"/>
    <x v="1"/>
    <x v="0"/>
    <x v="0"/>
    <x v="0"/>
    <x v="2"/>
    <x v="2"/>
    <x v="2"/>
    <x v="0"/>
    <x v="0"/>
    <x v="0"/>
  </r>
  <r>
    <x v="2"/>
    <x v="2"/>
    <x v="3"/>
    <x v="2"/>
    <x v="2"/>
    <x v="2"/>
    <x v="1"/>
    <x v="1"/>
    <x v="1"/>
    <x v="0"/>
    <x v="2"/>
    <x v="2"/>
    <x v="1"/>
    <x v="1"/>
    <x v="1"/>
  </r>
  <r>
    <x v="0"/>
    <x v="0"/>
    <x v="0"/>
    <x v="0"/>
    <x v="0"/>
    <x v="1"/>
    <x v="0"/>
    <x v="2"/>
    <x v="2"/>
    <x v="2"/>
    <x v="2"/>
    <x v="2"/>
    <x v="0"/>
    <x v="2"/>
    <x v="2"/>
  </r>
  <r>
    <x v="0"/>
    <x v="0"/>
    <x v="0"/>
    <x v="0"/>
    <x v="0"/>
    <x v="0"/>
    <x v="0"/>
    <x v="0"/>
    <x v="0"/>
    <x v="2"/>
    <x v="2"/>
    <x v="2"/>
    <x v="0"/>
    <x v="0"/>
    <x v="0"/>
  </r>
  <r>
    <x v="3"/>
    <x v="1"/>
    <x v="1"/>
    <x v="0"/>
    <x v="0"/>
    <x v="0"/>
    <x v="0"/>
    <x v="0"/>
    <x v="0"/>
    <x v="0"/>
    <x v="0"/>
    <x v="0"/>
    <x v="0"/>
    <x v="0"/>
    <x v="0"/>
  </r>
  <r>
    <x v="0"/>
    <x v="0"/>
    <x v="0"/>
    <x v="0"/>
    <x v="0"/>
    <x v="0"/>
    <x v="0"/>
    <x v="0"/>
    <x v="0"/>
    <x v="2"/>
    <x v="2"/>
    <x v="2"/>
    <x v="0"/>
    <x v="0"/>
    <x v="0"/>
  </r>
  <r>
    <x v="1"/>
    <x v="1"/>
    <x v="1"/>
    <x v="2"/>
    <x v="2"/>
    <x v="2"/>
    <x v="1"/>
    <x v="1"/>
    <x v="1"/>
    <x v="1"/>
    <x v="1"/>
    <x v="1"/>
    <x v="1"/>
    <x v="1"/>
    <x v="1"/>
  </r>
  <r>
    <x v="0"/>
    <x v="0"/>
    <x v="0"/>
    <x v="1"/>
    <x v="1"/>
    <x v="1"/>
    <x v="2"/>
    <x v="2"/>
    <x v="2"/>
    <x v="0"/>
    <x v="2"/>
    <x v="2"/>
    <x v="0"/>
    <x v="2"/>
    <x v="2"/>
  </r>
  <r>
    <x v="0"/>
    <x v="0"/>
    <x v="0"/>
    <x v="0"/>
    <x v="0"/>
    <x v="0"/>
    <x v="0"/>
    <x v="0"/>
    <x v="0"/>
    <x v="2"/>
    <x v="2"/>
    <x v="2"/>
    <x v="0"/>
    <x v="0"/>
    <x v="0"/>
  </r>
  <r>
    <x v="0"/>
    <x v="0"/>
    <x v="0"/>
    <x v="1"/>
    <x v="1"/>
    <x v="1"/>
    <x v="0"/>
    <x v="0"/>
    <x v="0"/>
    <x v="0"/>
    <x v="0"/>
    <x v="0"/>
    <x v="0"/>
    <x v="0"/>
    <x v="0"/>
  </r>
  <r>
    <x v="2"/>
    <x v="2"/>
    <x v="3"/>
    <x v="2"/>
    <x v="2"/>
    <x v="2"/>
    <x v="1"/>
    <x v="1"/>
    <x v="1"/>
    <x v="1"/>
    <x v="1"/>
    <x v="1"/>
    <x v="1"/>
    <x v="1"/>
    <x v="1"/>
  </r>
  <r>
    <x v="2"/>
    <x v="2"/>
    <x v="3"/>
    <x v="2"/>
    <x v="2"/>
    <x v="2"/>
    <x v="1"/>
    <x v="1"/>
    <x v="1"/>
    <x v="1"/>
    <x v="1"/>
    <x v="1"/>
    <x v="1"/>
    <x v="1"/>
    <x v="1"/>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1">
  <r>
    <x v="0"/>
    <x v="0"/>
    <x v="0"/>
    <x v="0"/>
    <x v="0"/>
  </r>
  <r>
    <x v="0"/>
    <x v="0"/>
    <x v="0"/>
    <x v="0"/>
    <x v="0"/>
  </r>
  <r>
    <x v="0"/>
    <x v="0"/>
    <x v="0"/>
    <x v="0"/>
    <x v="0"/>
  </r>
  <r>
    <x v="1"/>
    <x v="1"/>
    <x v="1"/>
    <x v="1"/>
    <x v="1"/>
  </r>
  <r>
    <x v="2"/>
    <x v="2"/>
    <x v="2"/>
    <x v="2"/>
    <x v="2"/>
  </r>
  <r>
    <x v="3"/>
    <x v="3"/>
    <x v="3"/>
    <x v="3"/>
    <x v="3"/>
  </r>
  <r>
    <x v="1"/>
    <x v="3"/>
    <x v="4"/>
    <x v="1"/>
    <x v="4"/>
  </r>
  <r>
    <x v="1"/>
    <x v="4"/>
    <x v="1"/>
    <x v="2"/>
    <x v="1"/>
  </r>
  <r>
    <x v="4"/>
    <x v="2"/>
    <x v="4"/>
    <x v="2"/>
    <x v="5"/>
  </r>
  <r>
    <x v="5"/>
    <x v="1"/>
    <x v="4"/>
    <x v="1"/>
    <x v="1"/>
  </r>
  <r>
    <x v="1"/>
    <x v="1"/>
    <x v="4"/>
    <x v="1"/>
    <x v="1"/>
  </r>
  <r>
    <x v="1"/>
    <x v="3"/>
    <x v="4"/>
    <x v="4"/>
    <x v="1"/>
  </r>
  <r>
    <x v="1"/>
    <x v="5"/>
    <x v="5"/>
    <x v="1"/>
    <x v="1"/>
  </r>
  <r>
    <x v="2"/>
    <x v="2"/>
    <x v="2"/>
    <x v="2"/>
    <x v="5"/>
  </r>
  <r>
    <x v="1"/>
    <x v="6"/>
    <x v="3"/>
    <x v="2"/>
    <x v="3"/>
  </r>
  <r>
    <x v="1"/>
    <x v="2"/>
    <x v="2"/>
    <x v="2"/>
    <x v="1"/>
  </r>
  <r>
    <x v="1"/>
    <x v="2"/>
    <x v="4"/>
    <x v="2"/>
    <x v="2"/>
  </r>
  <r>
    <x v="0"/>
    <x v="0"/>
    <x v="1"/>
    <x v="4"/>
    <x v="5"/>
  </r>
  <r>
    <x v="1"/>
    <x v="1"/>
    <x v="4"/>
    <x v="2"/>
    <x v="1"/>
  </r>
  <r>
    <x v="1"/>
    <x v="4"/>
    <x v="1"/>
    <x v="4"/>
    <x v="6"/>
  </r>
  <r>
    <x v="1"/>
    <x v="2"/>
    <x v="2"/>
    <x v="2"/>
    <x v="2"/>
  </r>
  <r>
    <x v="5"/>
    <x v="1"/>
    <x v="4"/>
    <x v="1"/>
    <x v="1"/>
  </r>
  <r>
    <x v="1"/>
    <x v="0"/>
    <x v="4"/>
    <x v="2"/>
    <x v="1"/>
  </r>
  <r>
    <x v="2"/>
    <x v="2"/>
    <x v="4"/>
    <x v="1"/>
    <x v="1"/>
  </r>
  <r>
    <x v="1"/>
    <x v="2"/>
    <x v="2"/>
    <x v="2"/>
    <x v="2"/>
  </r>
  <r>
    <x v="0"/>
    <x v="0"/>
    <x v="0"/>
    <x v="0"/>
    <x v="0"/>
  </r>
  <r>
    <x v="0"/>
    <x v="0"/>
    <x v="0"/>
    <x v="0"/>
    <x v="0"/>
  </r>
  <r>
    <x v="0"/>
    <x v="0"/>
    <x v="0"/>
    <x v="0"/>
    <x v="0"/>
  </r>
  <r>
    <x v="2"/>
    <x v="3"/>
    <x v="2"/>
    <x v="2"/>
    <x v="2"/>
  </r>
  <r>
    <x v="1"/>
    <x v="3"/>
    <x v="1"/>
    <x v="2"/>
    <x v="5"/>
  </r>
  <r>
    <x v="1"/>
    <x v="1"/>
    <x v="2"/>
    <x v="2"/>
    <x v="2"/>
  </r>
  <r>
    <x v="0"/>
    <x v="0"/>
    <x v="0"/>
    <x v="0"/>
    <x v="0"/>
  </r>
  <r>
    <x v="1"/>
    <x v="3"/>
    <x v="4"/>
    <x v="1"/>
    <x v="1"/>
  </r>
  <r>
    <x v="0"/>
    <x v="0"/>
    <x v="0"/>
    <x v="0"/>
    <x v="0"/>
  </r>
  <r>
    <x v="2"/>
    <x v="2"/>
    <x v="1"/>
    <x v="2"/>
    <x v="5"/>
  </r>
  <r>
    <x v="1"/>
    <x v="0"/>
    <x v="2"/>
    <x v="2"/>
    <x v="0"/>
  </r>
  <r>
    <x v="2"/>
    <x v="2"/>
    <x v="1"/>
    <x v="1"/>
    <x v="5"/>
  </r>
  <r>
    <x v="0"/>
    <x v="0"/>
    <x v="0"/>
    <x v="0"/>
    <x v="0"/>
  </r>
  <r>
    <x v="1"/>
    <x v="4"/>
    <x v="1"/>
    <x v="2"/>
    <x v="2"/>
  </r>
  <r>
    <x v="1"/>
    <x v="2"/>
    <x v="4"/>
    <x v="1"/>
    <x v="1"/>
  </r>
  <r>
    <x v="0"/>
    <x v="0"/>
    <x v="0"/>
    <x v="0"/>
    <x v="0"/>
  </r>
  <r>
    <x v="1"/>
    <x v="2"/>
    <x v="1"/>
    <x v="2"/>
    <x v="1"/>
  </r>
  <r>
    <x v="1"/>
    <x v="3"/>
    <x v="2"/>
    <x v="2"/>
    <x v="1"/>
  </r>
  <r>
    <x v="1"/>
    <x v="5"/>
    <x v="4"/>
    <x v="2"/>
    <x v="1"/>
  </r>
  <r>
    <x v="0"/>
    <x v="0"/>
    <x v="0"/>
    <x v="0"/>
    <x v="0"/>
  </r>
  <r>
    <x v="6"/>
    <x v="0"/>
    <x v="0"/>
    <x v="0"/>
    <x v="0"/>
  </r>
  <r>
    <x v="0"/>
    <x v="0"/>
    <x v="0"/>
    <x v="0"/>
    <x v="0"/>
  </r>
  <r>
    <x v="0"/>
    <x v="0"/>
    <x v="0"/>
    <x v="0"/>
    <x v="0"/>
  </r>
  <r>
    <x v="0"/>
    <x v="0"/>
    <x v="0"/>
    <x v="0"/>
    <x v="0"/>
  </r>
  <r>
    <x v="0"/>
    <x v="0"/>
    <x v="0"/>
    <x v="0"/>
    <x v="0"/>
  </r>
  <r>
    <x v="0"/>
    <x v="0"/>
    <x v="0"/>
    <x v="0"/>
    <x v="0"/>
  </r>
  <r>
    <x v="1"/>
    <x v="3"/>
    <x v="3"/>
    <x v="4"/>
    <x v="1"/>
  </r>
  <r>
    <x v="4"/>
    <x v="2"/>
    <x v="1"/>
    <x v="2"/>
    <x v="5"/>
  </r>
  <r>
    <x v="0"/>
    <x v="0"/>
    <x v="0"/>
    <x v="0"/>
    <x v="0"/>
  </r>
  <r>
    <x v="0"/>
    <x v="0"/>
    <x v="0"/>
    <x v="0"/>
    <x v="0"/>
  </r>
  <r>
    <x v="1"/>
    <x v="6"/>
    <x v="3"/>
    <x v="2"/>
    <x v="3"/>
  </r>
  <r>
    <x v="0"/>
    <x v="0"/>
    <x v="0"/>
    <x v="0"/>
    <x v="0"/>
  </r>
  <r>
    <x v="0"/>
    <x v="0"/>
    <x v="0"/>
    <x v="0"/>
    <x v="0"/>
  </r>
  <r>
    <x v="1"/>
    <x v="2"/>
    <x v="2"/>
    <x v="2"/>
    <x v="2"/>
  </r>
  <r>
    <x v="0"/>
    <x v="0"/>
    <x v="0"/>
    <x v="0"/>
    <x v="0"/>
  </r>
  <r>
    <x v="0"/>
    <x v="0"/>
    <x v="0"/>
    <x v="0"/>
    <x v="0"/>
  </r>
  <r>
    <x v="2"/>
    <x v="2"/>
    <x v="6"/>
    <x v="1"/>
    <x v="5"/>
  </r>
  <r>
    <x v="5"/>
    <x v="3"/>
    <x v="4"/>
    <x v="2"/>
    <x v="2"/>
  </r>
  <r>
    <x v="0"/>
    <x v="0"/>
    <x v="0"/>
    <x v="0"/>
    <x v="0"/>
  </r>
  <r>
    <x v="0"/>
    <x v="0"/>
    <x v="0"/>
    <x v="0"/>
    <x v="0"/>
  </r>
  <r>
    <x v="1"/>
    <x v="3"/>
    <x v="1"/>
    <x v="2"/>
    <x v="5"/>
  </r>
  <r>
    <x v="1"/>
    <x v="3"/>
    <x v="1"/>
    <x v="4"/>
    <x v="5"/>
  </r>
  <r>
    <x v="0"/>
    <x v="0"/>
    <x v="0"/>
    <x v="0"/>
    <x v="0"/>
  </r>
  <r>
    <x v="1"/>
    <x v="3"/>
    <x v="4"/>
    <x v="1"/>
    <x v="5"/>
  </r>
  <r>
    <x v="1"/>
    <x v="1"/>
    <x v="1"/>
    <x v="1"/>
    <x v="4"/>
  </r>
  <r>
    <x v="1"/>
    <x v="3"/>
    <x v="1"/>
    <x v="4"/>
    <x v="5"/>
  </r>
  <r>
    <x v="0"/>
    <x v="0"/>
    <x v="0"/>
    <x v="0"/>
    <x v="0"/>
  </r>
  <r>
    <x v="1"/>
    <x v="1"/>
    <x v="1"/>
    <x v="1"/>
    <x v="3"/>
  </r>
  <r>
    <x v="0"/>
    <x v="0"/>
    <x v="0"/>
    <x v="0"/>
    <x v="0"/>
  </r>
  <r>
    <x v="0"/>
    <x v="0"/>
    <x v="0"/>
    <x v="0"/>
    <x v="0"/>
  </r>
  <r>
    <x v="1"/>
    <x v="1"/>
    <x v="4"/>
    <x v="1"/>
    <x v="1"/>
  </r>
  <r>
    <x v="0"/>
    <x v="0"/>
    <x v="0"/>
    <x v="0"/>
    <x v="0"/>
  </r>
  <r>
    <x v="0"/>
    <x v="0"/>
    <x v="0"/>
    <x v="0"/>
    <x v="0"/>
  </r>
  <r>
    <x v="0"/>
    <x v="0"/>
    <x v="0"/>
    <x v="0"/>
    <x v="0"/>
  </r>
  <r>
    <x v="0"/>
    <x v="0"/>
    <x v="0"/>
    <x v="0"/>
    <x v="0"/>
  </r>
  <r>
    <x v="1"/>
    <x v="1"/>
    <x v="4"/>
    <x v="2"/>
    <x v="1"/>
  </r>
  <r>
    <x v="4"/>
    <x v="3"/>
    <x v="5"/>
    <x v="1"/>
    <x v="2"/>
  </r>
  <r>
    <x v="1"/>
    <x v="3"/>
    <x v="4"/>
    <x v="1"/>
    <x v="1"/>
  </r>
  <r>
    <x v="0"/>
    <x v="0"/>
    <x v="0"/>
    <x v="0"/>
    <x v="0"/>
  </r>
  <r>
    <x v="1"/>
    <x v="3"/>
    <x v="1"/>
    <x v="4"/>
    <x v="2"/>
  </r>
  <r>
    <x v="1"/>
    <x v="3"/>
    <x v="4"/>
    <x v="2"/>
    <x v="1"/>
  </r>
  <r>
    <x v="0"/>
    <x v="0"/>
    <x v="0"/>
    <x v="0"/>
    <x v="0"/>
  </r>
  <r>
    <x v="2"/>
    <x v="5"/>
    <x v="4"/>
    <x v="2"/>
    <x v="1"/>
  </r>
  <r>
    <x v="0"/>
    <x v="0"/>
    <x v="0"/>
    <x v="0"/>
    <x v="0"/>
  </r>
  <r>
    <x v="0"/>
    <x v="0"/>
    <x v="0"/>
    <x v="0"/>
    <x v="0"/>
  </r>
  <r>
    <x v="1"/>
    <x v="3"/>
    <x v="1"/>
    <x v="2"/>
    <x v="5"/>
  </r>
  <r>
    <x v="0"/>
    <x v="0"/>
    <x v="0"/>
    <x v="0"/>
    <x v="0"/>
  </r>
  <r>
    <x v="1"/>
    <x v="3"/>
    <x v="2"/>
    <x v="4"/>
    <x v="2"/>
  </r>
  <r>
    <x v="0"/>
    <x v="0"/>
    <x v="0"/>
    <x v="0"/>
    <x v="0"/>
  </r>
  <r>
    <x v="0"/>
    <x v="0"/>
    <x v="0"/>
    <x v="0"/>
    <x v="0"/>
  </r>
  <r>
    <x v="0"/>
    <x v="0"/>
    <x v="0"/>
    <x v="0"/>
    <x v="0"/>
  </r>
  <r>
    <x v="1"/>
    <x v="2"/>
    <x v="4"/>
    <x v="2"/>
    <x v="1"/>
  </r>
  <r>
    <x v="1"/>
    <x v="1"/>
    <x v="4"/>
    <x v="2"/>
    <x v="1"/>
  </r>
  <r>
    <x v="6"/>
    <x v="5"/>
    <x v="4"/>
    <x v="1"/>
    <x v="1"/>
  </r>
  <r>
    <x v="1"/>
    <x v="4"/>
    <x v="6"/>
    <x v="2"/>
    <x v="5"/>
  </r>
  <r>
    <x v="0"/>
    <x v="0"/>
    <x v="0"/>
    <x v="0"/>
    <x v="0"/>
  </r>
  <r>
    <x v="5"/>
    <x v="1"/>
    <x v="4"/>
    <x v="2"/>
    <x v="2"/>
  </r>
  <r>
    <x v="1"/>
    <x v="3"/>
    <x v="2"/>
    <x v="1"/>
    <x v="1"/>
  </r>
  <r>
    <x v="1"/>
    <x v="4"/>
    <x v="6"/>
    <x v="2"/>
    <x v="5"/>
  </r>
  <r>
    <x v="1"/>
    <x v="3"/>
    <x v="4"/>
    <x v="1"/>
    <x v="1"/>
  </r>
  <r>
    <x v="0"/>
    <x v="0"/>
    <x v="0"/>
    <x v="0"/>
    <x v="0"/>
  </r>
  <r>
    <x v="0"/>
    <x v="0"/>
    <x v="0"/>
    <x v="0"/>
    <x v="0"/>
  </r>
  <r>
    <x v="0"/>
    <x v="0"/>
    <x v="0"/>
    <x v="0"/>
    <x v="0"/>
  </r>
  <r>
    <x v="0"/>
    <x v="0"/>
    <x v="0"/>
    <x v="0"/>
    <x v="0"/>
  </r>
  <r>
    <x v="0"/>
    <x v="0"/>
    <x v="0"/>
    <x v="0"/>
    <x v="0"/>
  </r>
  <r>
    <x v="0"/>
    <x v="0"/>
    <x v="0"/>
    <x v="0"/>
    <x v="0"/>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2">
  <r>
    <x v="0"/>
  </r>
  <r>
    <x v="1"/>
  </r>
  <r>
    <x v="1"/>
  </r>
  <r>
    <x v="1"/>
  </r>
  <r>
    <x v="2"/>
  </r>
  <r>
    <x v="2"/>
  </r>
  <r>
    <x v="3"/>
  </r>
  <r>
    <x v="2"/>
  </r>
  <r>
    <x v="4"/>
  </r>
  <r>
    <x v="5"/>
  </r>
  <r>
    <x v="3"/>
  </r>
  <r>
    <x v="3"/>
  </r>
  <r>
    <x v="2"/>
  </r>
  <r>
    <x v="3"/>
  </r>
  <r>
    <x v="2"/>
  </r>
  <r>
    <x v="4"/>
  </r>
  <r>
    <x v="6"/>
  </r>
  <r>
    <x v="3"/>
  </r>
  <r>
    <x v="2"/>
  </r>
  <r>
    <x v="7"/>
  </r>
  <r>
    <x v="5"/>
  </r>
  <r>
    <x v="2"/>
  </r>
  <r>
    <x v="3"/>
  </r>
  <r>
    <x v="3"/>
  </r>
  <r>
    <x v="2"/>
  </r>
  <r>
    <x v="2"/>
  </r>
  <r>
    <x v="1"/>
  </r>
  <r>
    <x v="1"/>
  </r>
  <r>
    <x v="1"/>
  </r>
  <r>
    <x v="5"/>
  </r>
  <r>
    <x v="2"/>
  </r>
  <r>
    <x v="6"/>
  </r>
  <r>
    <x v="1"/>
  </r>
  <r>
    <x v="2"/>
  </r>
  <r>
    <x v="1"/>
  </r>
  <r>
    <x v="2"/>
  </r>
  <r>
    <x v="3"/>
  </r>
  <r>
    <x v="2"/>
  </r>
  <r>
    <x v="1"/>
  </r>
  <r>
    <x v="3"/>
  </r>
  <r>
    <x v="5"/>
  </r>
  <r>
    <x v="1"/>
  </r>
  <r>
    <x v="3"/>
  </r>
  <r>
    <x v="2"/>
  </r>
  <r>
    <x v="3"/>
  </r>
  <r>
    <x v="1"/>
  </r>
  <r>
    <x v="3"/>
  </r>
  <r>
    <x v="1"/>
  </r>
  <r>
    <x v="1"/>
  </r>
  <r>
    <x v="1"/>
  </r>
  <r>
    <x v="1"/>
  </r>
  <r>
    <x v="1"/>
  </r>
  <r>
    <x v="7"/>
  </r>
  <r>
    <x v="5"/>
  </r>
  <r>
    <x v="1"/>
  </r>
  <r>
    <x v="1"/>
  </r>
  <r>
    <x v="4"/>
  </r>
  <r>
    <x v="1"/>
  </r>
  <r>
    <x v="1"/>
  </r>
  <r>
    <x v="3"/>
  </r>
  <r>
    <x v="1"/>
  </r>
  <r>
    <x v="1"/>
  </r>
  <r>
    <x v="2"/>
  </r>
  <r>
    <x v="3"/>
  </r>
  <r>
    <x v="1"/>
  </r>
  <r>
    <x v="1"/>
  </r>
  <r>
    <x v="2"/>
  </r>
  <r>
    <x v="2"/>
  </r>
  <r>
    <x v="1"/>
  </r>
  <r>
    <x v="2"/>
  </r>
  <r>
    <x v="6"/>
  </r>
  <r>
    <x v="5"/>
  </r>
  <r>
    <x v="1"/>
  </r>
  <r>
    <x v="1"/>
  </r>
  <r>
    <x v="1"/>
  </r>
  <r>
    <x v="1"/>
  </r>
  <r>
    <x v="2"/>
  </r>
  <r>
    <x v="1"/>
  </r>
  <r>
    <x v="1"/>
  </r>
  <r>
    <x v="1"/>
  </r>
  <r>
    <x v="1"/>
  </r>
  <r>
    <x v="3"/>
  </r>
  <r>
    <x v="2"/>
  </r>
  <r>
    <x v="2"/>
  </r>
  <r>
    <x v="1"/>
  </r>
  <r>
    <x v="3"/>
  </r>
  <r>
    <x v="3"/>
  </r>
  <r>
    <x v="1"/>
  </r>
  <r>
    <x v="3"/>
  </r>
  <r>
    <x v="1"/>
  </r>
  <r>
    <x v="1"/>
  </r>
  <r>
    <x v="2"/>
  </r>
  <r>
    <x v="1"/>
  </r>
  <r>
    <x v="5"/>
  </r>
  <r>
    <x v="1"/>
  </r>
  <r>
    <x v="1"/>
  </r>
  <r>
    <x v="1"/>
  </r>
  <r>
    <x v="2"/>
  </r>
  <r>
    <x v="3"/>
  </r>
  <r>
    <x v="3"/>
  </r>
  <r>
    <x v="2"/>
  </r>
  <r>
    <x v="1"/>
  </r>
  <r>
    <x v="3"/>
  </r>
  <r>
    <x v="3"/>
  </r>
  <r>
    <x v="5"/>
  </r>
  <r>
    <x v="2"/>
  </r>
  <r>
    <x v="1"/>
  </r>
  <r>
    <x v="1"/>
  </r>
  <r>
    <x v="1"/>
  </r>
  <r>
    <x v="1"/>
  </r>
  <r>
    <x v="1"/>
  </r>
  <r>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6.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7.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8.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9.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0.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6.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7.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8.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9.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0.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3393943-B357-4EDF-9213-2D2B7C063C3F}" name="PivotTable7"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D9:E12" firstHeaderRow="1" firstDataRow="1" firstDataCol="1"/>
  <pivotFields count="15">
    <pivotField showAll="0">
      <items count="5">
        <item x="3"/>
        <item x="1"/>
        <item x="0"/>
        <item x="2"/>
        <item t="default"/>
      </items>
    </pivotField>
    <pivotField axis="axisRow" dataField="1" showAll="0">
      <items count="5">
        <item x="0"/>
        <item x="3"/>
        <item h="1" x="2"/>
        <item h="1" x="1"/>
        <item t="default"/>
      </items>
    </pivotField>
    <pivotField showAll="0"/>
    <pivotField showAll="0">
      <items count="4">
        <item x="2"/>
        <item x="0"/>
        <item x="1"/>
        <item t="default"/>
      </items>
    </pivotField>
    <pivotField showAll="0"/>
    <pivotField showAll="0"/>
    <pivotField showAll="0">
      <items count="5">
        <item x="3"/>
        <item x="2"/>
        <item x="0"/>
        <item h="1" x="1"/>
        <item t="default"/>
      </items>
    </pivotField>
    <pivotField showAll="0">
      <items count="5">
        <item x="3"/>
        <item x="2"/>
        <item x="0"/>
        <item h="1" x="1"/>
        <item t="default"/>
      </items>
    </pivotField>
    <pivotField showAll="0"/>
    <pivotField showAll="0">
      <items count="5">
        <item x="3"/>
        <item x="2"/>
        <item x="0"/>
        <item x="1"/>
        <item t="default"/>
      </items>
    </pivotField>
    <pivotField showAll="0"/>
    <pivotField showAll="0"/>
    <pivotField showAll="0">
      <items count="4">
        <item x="0"/>
        <item x="1"/>
        <item x="2"/>
        <item t="default"/>
      </items>
    </pivotField>
    <pivotField showAll="0"/>
    <pivotField showAll="0"/>
  </pivotFields>
  <rowFields count="1">
    <field x="1"/>
  </rowFields>
  <rowItems count="3">
    <i>
      <x/>
    </i>
    <i>
      <x v="1"/>
    </i>
    <i t="grand">
      <x/>
    </i>
  </rowItems>
  <colItems count="1">
    <i/>
  </colItems>
  <dataFields count="1">
    <dataField name="Residential Waiver Services" fld="1" subtotal="count" baseField="0" baseItem="0"/>
  </dataFields>
  <formats count="2">
    <format dxfId="15">
      <pivotArea outline="0" collapsedLevelsAreSubtotals="1" fieldPosition="0"/>
    </format>
    <format dxfId="1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15356D17-DBED-4075-81E5-692434B689F3}" name="PivotTable1"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A3:B6" firstHeaderRow="1" firstDataRow="1" firstDataCol="1"/>
  <pivotFields count="15">
    <pivotField showAll="0">
      <items count="5">
        <item x="3"/>
        <item x="1"/>
        <item x="0"/>
        <item x="2"/>
        <item t="default"/>
      </items>
    </pivotField>
    <pivotField showAll="0"/>
    <pivotField showAll="0"/>
    <pivotField showAll="0">
      <items count="4">
        <item x="2"/>
        <item x="0"/>
        <item x="1"/>
        <item t="default"/>
      </items>
    </pivotField>
    <pivotField showAll="0"/>
    <pivotField showAll="0"/>
    <pivotField axis="axisRow" dataField="1" showAll="0">
      <items count="5">
        <item x="0"/>
        <item x="3"/>
        <item h="1" x="2"/>
        <item h="1" x="1"/>
        <item t="default"/>
      </items>
    </pivotField>
    <pivotField showAll="0"/>
    <pivotField showAll="0"/>
    <pivotField showAll="0">
      <items count="5">
        <item x="3"/>
        <item x="2"/>
        <item x="0"/>
        <item x="1"/>
        <item t="default"/>
      </items>
    </pivotField>
    <pivotField showAll="0"/>
    <pivotField showAll="0"/>
    <pivotField showAll="0">
      <items count="4">
        <item x="0"/>
        <item x="1"/>
        <item x="2"/>
        <item t="default"/>
      </items>
    </pivotField>
    <pivotField showAll="0"/>
    <pivotField showAll="0"/>
  </pivotFields>
  <rowFields count="1">
    <field x="6"/>
  </rowFields>
  <rowItems count="3">
    <i>
      <x/>
    </i>
    <i>
      <x v="1"/>
    </i>
    <i t="grand">
      <x/>
    </i>
  </rowItems>
  <colItems count="1">
    <i/>
  </colItems>
  <dataFields count="1">
    <dataField name="Employment Services" fld="6" subtotal="count" baseField="0" baseItem="0"/>
  </dataFields>
  <formats count="2">
    <format dxfId="33">
      <pivotArea outline="0" collapsedLevelsAreSubtotals="1" fieldPosition="0"/>
    </format>
    <format dxfId="3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7058B64-1152-416D-9AFF-964FEDE0A49D}" name="PivotTable2"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A9:B12" firstHeaderRow="1" firstDataRow="1" firstDataCol="1"/>
  <pivotFields count="15">
    <pivotField axis="axisRow" dataField="1" showAll="0">
      <items count="5">
        <item x="0"/>
        <item x="3"/>
        <item h="1" x="1"/>
        <item h="1" x="2"/>
        <item t="default"/>
      </items>
    </pivotField>
    <pivotField showAll="0"/>
    <pivotField showAll="0"/>
    <pivotField showAll="0">
      <items count="4">
        <item x="2"/>
        <item x="0"/>
        <item x="1"/>
        <item t="default"/>
      </items>
    </pivotField>
    <pivotField showAll="0"/>
    <pivotField showAll="0"/>
    <pivotField showAll="0">
      <items count="5">
        <item x="3"/>
        <item x="2"/>
        <item x="0"/>
        <item x="1"/>
        <item t="default"/>
      </items>
    </pivotField>
    <pivotField showAll="0"/>
    <pivotField showAll="0"/>
    <pivotField showAll="0">
      <items count="5">
        <item x="3"/>
        <item x="2"/>
        <item x="0"/>
        <item x="1"/>
        <item t="default"/>
      </items>
    </pivotField>
    <pivotField showAll="0"/>
    <pivotField showAll="0"/>
    <pivotField showAll="0">
      <items count="4">
        <item x="0"/>
        <item x="1"/>
        <item x="2"/>
        <item t="default"/>
      </items>
    </pivotField>
    <pivotField showAll="0"/>
    <pivotField showAll="0"/>
  </pivotFields>
  <rowFields count="1">
    <field x="0"/>
  </rowFields>
  <rowItems count="3">
    <i>
      <x/>
    </i>
    <i>
      <x v="1"/>
    </i>
    <i t="grand">
      <x/>
    </i>
  </rowItems>
  <colItems count="1">
    <i/>
  </colItems>
  <dataFields count="1">
    <dataField name="Residential Waiver Services" fld="0" subtotal="count" baseField="0" baseItem="0"/>
  </dataFields>
  <formats count="2">
    <format dxfId="35">
      <pivotArea outline="0" collapsedLevelsAreSubtotals="1" fieldPosition="0"/>
    </format>
    <format dxfId="3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19CA7AD5-25B5-4E96-BFE8-027D70737B95}" name="PivotTable10"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D27:E30" firstHeaderRow="1" firstDataRow="1" firstDataCol="1"/>
  <pivotFields count="15">
    <pivotField showAll="0">
      <items count="5">
        <item x="3"/>
        <item x="1"/>
        <item x="0"/>
        <item x="2"/>
        <item t="default"/>
      </items>
    </pivotField>
    <pivotField showAll="0">
      <items count="5">
        <item x="3"/>
        <item x="1"/>
        <item x="0"/>
        <item h="1" x="2"/>
        <item t="default"/>
      </items>
    </pivotField>
    <pivotField showAll="0"/>
    <pivotField showAll="0">
      <items count="4">
        <item x="2"/>
        <item x="0"/>
        <item x="1"/>
        <item t="default"/>
      </items>
    </pivotField>
    <pivotField showAll="0">
      <items count="4">
        <item x="2"/>
        <item x="0"/>
        <item h="1" x="1"/>
        <item t="default"/>
      </items>
    </pivotField>
    <pivotField showAll="0"/>
    <pivotField showAll="0">
      <items count="5">
        <item x="3"/>
        <item x="2"/>
        <item x="0"/>
        <item h="1" x="1"/>
        <item t="default"/>
      </items>
    </pivotField>
    <pivotField showAll="0">
      <items count="5">
        <item x="3"/>
        <item x="2"/>
        <item x="0"/>
        <item h="1" x="1"/>
        <item t="default"/>
      </items>
    </pivotField>
    <pivotField showAll="0"/>
    <pivotField showAll="0">
      <items count="5">
        <item x="3"/>
        <item x="2"/>
        <item x="0"/>
        <item x="1"/>
        <item t="default"/>
      </items>
    </pivotField>
    <pivotField showAll="0">
      <items count="5">
        <item x="3"/>
        <item x="2"/>
        <item x="0"/>
        <item h="1" x="1"/>
        <item t="default"/>
      </items>
    </pivotField>
    <pivotField showAll="0"/>
    <pivotField showAll="0">
      <items count="4">
        <item x="0"/>
        <item x="1"/>
        <item x="2"/>
        <item t="default"/>
      </items>
    </pivotField>
    <pivotField axis="axisRow" dataField="1" showAll="0">
      <items count="4">
        <item x="1"/>
        <item h="1" x="2"/>
        <item x="0"/>
        <item t="default"/>
      </items>
    </pivotField>
    <pivotField showAll="0"/>
  </pivotFields>
  <rowFields count="1">
    <field x="13"/>
  </rowFields>
  <rowItems count="3">
    <i>
      <x/>
    </i>
    <i>
      <x v="2"/>
    </i>
    <i t="grand">
      <x/>
    </i>
  </rowItems>
  <colItems count="1">
    <i/>
  </colItems>
  <dataFields count="1">
    <dataField name="ICF" fld="13" subtotal="count" baseField="0" baseItem="0"/>
  </dataFields>
  <formats count="2">
    <format dxfId="37">
      <pivotArea outline="0" collapsedLevelsAreSubtotals="1" fieldPosition="0"/>
    </format>
    <format dxfId="3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13E79EC4-407A-4DAE-B54B-12F9DF02EC53}" name="PivotTable3"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A15:B17" firstHeaderRow="1" firstDataRow="1" firstDataCol="1"/>
  <pivotFields count="15">
    <pivotField showAll="0">
      <items count="5">
        <item x="3"/>
        <item x="1"/>
        <item x="0"/>
        <item x="2"/>
        <item t="default"/>
      </items>
    </pivotField>
    <pivotField showAll="0"/>
    <pivotField showAll="0"/>
    <pivotField axis="axisRow" dataField="1" showAll="0">
      <items count="4">
        <item x="0"/>
        <item h="1" x="2"/>
        <item h="1" x="1"/>
        <item t="default"/>
      </items>
    </pivotField>
    <pivotField showAll="0"/>
    <pivotField showAll="0"/>
    <pivotField showAll="0">
      <items count="5">
        <item x="3"/>
        <item x="2"/>
        <item x="0"/>
        <item x="1"/>
        <item t="default"/>
      </items>
    </pivotField>
    <pivotField showAll="0"/>
    <pivotField showAll="0"/>
    <pivotField showAll="0">
      <items count="5">
        <item x="3"/>
        <item x="2"/>
        <item x="0"/>
        <item x="1"/>
        <item t="default"/>
      </items>
    </pivotField>
    <pivotField showAll="0"/>
    <pivotField showAll="0"/>
    <pivotField showAll="0">
      <items count="4">
        <item x="0"/>
        <item x="1"/>
        <item x="2"/>
        <item t="default"/>
      </items>
    </pivotField>
    <pivotField showAll="0"/>
    <pivotField showAll="0"/>
  </pivotFields>
  <rowFields count="1">
    <field x="3"/>
  </rowFields>
  <rowItems count="2">
    <i>
      <x/>
    </i>
    <i t="grand">
      <x/>
    </i>
  </rowItems>
  <colItems count="1">
    <i/>
  </colItems>
  <dataFields count="1">
    <dataField name="Adult Day Services" fld="3" subtotal="count" baseField="0" baseItem="0"/>
  </dataFields>
  <formats count="2">
    <format dxfId="39">
      <pivotArea outline="0" collapsedLevelsAreSubtotals="1" fieldPosition="0"/>
    </format>
    <format dxfId="4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A6491EC0-9DD9-48FF-89B0-EC96CB05BCEA}" name="PivotTable11"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G3:H6" firstHeaderRow="1" firstDataRow="1" firstDataCol="1"/>
  <pivotFields count="15">
    <pivotField showAll="0">
      <items count="5">
        <item x="3"/>
        <item x="1"/>
        <item x="0"/>
        <item x="2"/>
        <item t="default"/>
      </items>
    </pivotField>
    <pivotField showAll="0"/>
    <pivotField showAll="0"/>
    <pivotField showAll="0">
      <items count="4">
        <item x="2"/>
        <item x="0"/>
        <item x="1"/>
        <item t="default"/>
      </items>
    </pivotField>
    <pivotField showAll="0"/>
    <pivotField showAll="0"/>
    <pivotField showAll="0">
      <items count="5">
        <item x="3"/>
        <item x="2"/>
        <item x="0"/>
        <item h="1" x="1"/>
        <item t="default"/>
      </items>
    </pivotField>
    <pivotField showAll="0">
      <items count="5">
        <item x="0"/>
        <item x="3"/>
        <item h="1" x="1"/>
        <item x="2"/>
        <item t="default"/>
      </items>
    </pivotField>
    <pivotField axis="axisRow" dataField="1" showAll="0">
      <items count="5">
        <item x="0"/>
        <item x="2"/>
        <item h="1" x="3"/>
        <item h="1" x="1"/>
        <item t="default"/>
      </items>
    </pivotField>
    <pivotField showAll="0">
      <items count="5">
        <item x="3"/>
        <item x="2"/>
        <item x="0"/>
        <item x="1"/>
        <item t="default"/>
      </items>
    </pivotField>
    <pivotField showAll="0"/>
    <pivotField showAll="0"/>
    <pivotField showAll="0">
      <items count="4">
        <item x="0"/>
        <item x="1"/>
        <item x="2"/>
        <item t="default"/>
      </items>
    </pivotField>
    <pivotField showAll="0"/>
    <pivotField showAll="0"/>
  </pivotFields>
  <rowFields count="1">
    <field x="8"/>
  </rowFields>
  <rowItems count="3">
    <i>
      <x/>
    </i>
    <i>
      <x v="1"/>
    </i>
    <i t="grand">
      <x/>
    </i>
  </rowItems>
  <colItems count="1">
    <i/>
  </colItems>
  <dataFields count="1">
    <dataField name="Employment Services" fld="8" subtotal="count" baseField="0" baseItem="0"/>
  </dataFields>
  <formats count="2">
    <format dxfId="41">
      <pivotArea outline="0" collapsedLevelsAreSubtotals="1" fieldPosition="0"/>
    </format>
    <format dxfId="4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FA5310F4-65F1-476B-B951-9035E0C9CBC4}" name="PivotTable4"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A21:B24" firstHeaderRow="1" firstDataRow="1" firstDataCol="1"/>
  <pivotFields count="15">
    <pivotField showAll="0">
      <items count="5">
        <item x="3"/>
        <item x="1"/>
        <item x="0"/>
        <item x="2"/>
        <item t="default"/>
      </items>
    </pivotField>
    <pivotField showAll="0"/>
    <pivotField showAll="0"/>
    <pivotField showAll="0">
      <items count="4">
        <item x="2"/>
        <item x="0"/>
        <item x="1"/>
        <item t="default"/>
      </items>
    </pivotField>
    <pivotField showAll="0"/>
    <pivotField showAll="0"/>
    <pivotField showAll="0">
      <items count="5">
        <item x="3"/>
        <item x="2"/>
        <item x="0"/>
        <item h="1" x="1"/>
        <item t="default"/>
      </items>
    </pivotField>
    <pivotField showAll="0"/>
    <pivotField showAll="0"/>
    <pivotField axis="axisRow" dataField="1" showAll="0">
      <items count="5">
        <item x="0"/>
        <item x="3"/>
        <item h="1" x="2"/>
        <item h="1" x="1"/>
        <item t="default"/>
      </items>
    </pivotField>
    <pivotField showAll="0"/>
    <pivotField showAll="0"/>
    <pivotField showAll="0">
      <items count="4">
        <item x="0"/>
        <item x="1"/>
        <item x="2"/>
        <item t="default"/>
      </items>
    </pivotField>
    <pivotField showAll="0"/>
    <pivotField showAll="0"/>
  </pivotFields>
  <rowFields count="1">
    <field x="9"/>
  </rowFields>
  <rowItems count="3">
    <i>
      <x/>
    </i>
    <i>
      <x v="1"/>
    </i>
    <i t="grand">
      <x/>
    </i>
  </rowItems>
  <colItems count="1">
    <i/>
  </colItems>
  <dataFields count="1">
    <dataField name="Transportation" fld="9" subtotal="count" baseField="0" baseItem="0"/>
  </dataFields>
  <formats count="2">
    <format dxfId="43">
      <pivotArea outline="0" collapsedLevelsAreSubtotals="1" fieldPosition="0"/>
    </format>
    <format dxfId="4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78F56204-FE4D-4108-8F21-CECF4609D91B}" name="PivotTable2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H9:I12" firstHeaderRow="1" firstDataRow="1" firstDataCol="1"/>
  <pivotFields count="31">
    <pivotField showAll="0">
      <items count="5">
        <item x="1"/>
        <item x="2"/>
        <item x="0"/>
        <item h="1" x="3"/>
        <item t="default"/>
      </items>
    </pivotField>
    <pivotField showAll="0"/>
    <pivotField showAll="0"/>
    <pivotField showAll="0">
      <items count="5">
        <item x="2"/>
        <item x="1"/>
        <item x="0"/>
        <item h="1" x="3"/>
        <item t="default"/>
      </items>
    </pivotField>
    <pivotField showAll="0">
      <items count="5">
        <item x="2"/>
        <item x="1"/>
        <item x="0"/>
        <item h="1" x="3"/>
        <item t="default"/>
      </items>
    </pivotField>
    <pivotField axis="axisRow" dataField="1" showAll="0">
      <items count="5">
        <item x="0"/>
        <item x="1"/>
        <item h="1" x="2"/>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3">
    <i>
      <x/>
    </i>
    <i>
      <x v="1"/>
    </i>
    <i t="grand">
      <x/>
    </i>
  </rowItems>
  <colItems count="1">
    <i/>
  </colItems>
  <dataFields count="1">
    <dataField name="New Admissions: Complex Behavior Support" fld="5" subtotal="count" baseField="0" baseItem="0"/>
  </dataFields>
  <formats count="2">
    <format dxfId="0">
      <pivotArea collapsedLevelsAreSubtotals="1" fieldPosition="0">
        <references count="1">
          <reference field="5" count="1">
            <x v="1"/>
          </reference>
        </references>
      </pivotArea>
    </format>
    <format dxfId="1">
      <pivotArea dataOnly="0" labelOnly="1" fieldPosition="0">
        <references count="1">
          <reference field="5"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D813F339-CEFC-45BB-B00D-4D2C8E21FB8F}" name="PivotTable29"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E27:F30" firstHeaderRow="1" firstDataRow="1" firstDataCol="1"/>
  <pivotFields count="31">
    <pivotField showAll="0">
      <items count="5">
        <item x="1"/>
        <item x="2"/>
        <item x="0"/>
        <item h="1" x="3"/>
        <item t="default"/>
      </items>
    </pivotField>
    <pivotField showAll="0"/>
    <pivotField showAll="0"/>
    <pivotField showAll="0">
      <items count="5">
        <item x="2"/>
        <item x="1"/>
        <item x="0"/>
        <item h="1" x="3"/>
        <item t="default"/>
      </items>
    </pivotField>
    <pivotField showAll="0"/>
    <pivotField showAll="0"/>
    <pivotField showAll="0">
      <items count="5">
        <item x="2"/>
        <item x="1"/>
        <item x="0"/>
        <item h="1" x="3"/>
        <item t="default"/>
      </items>
    </pivotField>
    <pivotField showAll="0"/>
    <pivotField showAll="0"/>
    <pivotField showAll="0">
      <items count="5">
        <item x="2"/>
        <item x="1"/>
        <item x="0"/>
        <item h="1" x="3"/>
        <item t="default"/>
      </items>
    </pivotField>
    <pivotField showAll="0">
      <items count="5">
        <item x="3"/>
        <item x="2"/>
        <item x="0"/>
        <item h="1" x="1"/>
        <item t="default"/>
      </items>
    </pivotField>
    <pivotField showAll="0"/>
    <pivotField showAll="0"/>
    <pivotField axis="axisRow" dataField="1" showAll="0">
      <items count="5">
        <item x="0"/>
        <item x="2"/>
        <item h="1" x="3"/>
        <item h="1"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3"/>
  </rowFields>
  <rowItems count="3">
    <i>
      <x/>
    </i>
    <i>
      <x v="1"/>
    </i>
    <i t="grand">
      <x/>
    </i>
  </rowItems>
  <colItems count="1">
    <i/>
  </colItems>
  <dataFields count="1">
    <dataField name="New Admissions: Complex Medical Care" fld="13" subtotal="count" baseField="0" baseItem="0"/>
  </dataFields>
  <formats count="2">
    <format dxfId="2">
      <pivotArea collapsedLevelsAreSubtotals="1" fieldPosition="0">
        <references count="1">
          <reference field="13" count="1">
            <x v="1"/>
          </reference>
        </references>
      </pivotArea>
    </format>
    <format dxfId="3">
      <pivotArea dataOnly="0" labelOnly="1" fieldPosition="0">
        <references count="1">
          <reference field="13"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8.xml><?xml version="1.0" encoding="utf-8"?>
<pivotTableDefinition xmlns="http://schemas.openxmlformats.org/spreadsheetml/2006/main" xmlns:mc="http://schemas.openxmlformats.org/markup-compatibility/2006" xmlns:xr="http://schemas.microsoft.com/office/spreadsheetml/2014/revision" mc:Ignorable="xr" xr:uid="{320EE387-4CD9-4748-BA0C-97F63C3A7B25}" name="PivotTable22"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B15:C18" firstHeaderRow="1" firstDataRow="1" firstDataCol="1"/>
  <pivotFields count="31">
    <pivotField showAll="0">
      <items count="5">
        <item x="1"/>
        <item x="2"/>
        <item x="0"/>
        <item h="1" x="3"/>
        <item t="default"/>
      </items>
    </pivotField>
    <pivotField showAll="0"/>
    <pivotField showAll="0"/>
    <pivotField showAll="0">
      <items count="5">
        <item x="2"/>
        <item x="1"/>
        <item x="0"/>
        <item h="1" x="3"/>
        <item t="default"/>
      </items>
    </pivotField>
    <pivotField showAll="0"/>
    <pivotField showAll="0"/>
    <pivotField axis="axisRow" dataField="1" showAll="0">
      <items count="5">
        <item x="0"/>
        <item x="2"/>
        <item h="1"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
  </rowFields>
  <rowItems count="3">
    <i>
      <x/>
    </i>
    <i>
      <x v="1"/>
    </i>
    <i t="grand">
      <x/>
    </i>
  </rowItems>
  <colItems count="1">
    <i/>
  </colItems>
  <dataFields count="1">
    <dataField name="New Admissions"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9.xml><?xml version="1.0" encoding="utf-8"?>
<pivotTableDefinition xmlns="http://schemas.openxmlformats.org/spreadsheetml/2006/main" xmlns:mc="http://schemas.openxmlformats.org/markup-compatibility/2006" xmlns:xr="http://schemas.microsoft.com/office/spreadsheetml/2014/revision" mc:Ignorable="xr" xr:uid="{1F627B8C-FC3F-4A29-BBE0-70DA45E2A110}" name="PivotTable27"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H21:I24" firstHeaderRow="1" firstDataRow="1" firstDataCol="1"/>
  <pivotFields count="31">
    <pivotField showAll="0">
      <items count="5">
        <item x="1"/>
        <item x="2"/>
        <item x="0"/>
        <item h="1" x="3"/>
        <item t="default"/>
      </items>
    </pivotField>
    <pivotField showAll="0"/>
    <pivotField showAll="0"/>
    <pivotField showAll="0">
      <items count="5">
        <item x="2"/>
        <item x="1"/>
        <item x="0"/>
        <item h="1" x="3"/>
        <item t="default"/>
      </items>
    </pivotField>
    <pivotField showAll="0"/>
    <pivotField showAll="0"/>
    <pivotField showAll="0">
      <items count="5">
        <item x="2"/>
        <item x="1"/>
        <item x="0"/>
        <item h="1" x="3"/>
        <item t="default"/>
      </items>
    </pivotField>
    <pivotField showAll="0"/>
    <pivotField showAll="0"/>
    <pivotField showAll="0">
      <items count="5">
        <item x="2"/>
        <item x="1"/>
        <item x="0"/>
        <item h="1" x="3"/>
        <item t="default"/>
      </items>
    </pivotField>
    <pivotField showAll="0">
      <items count="5">
        <item x="3"/>
        <item x="2"/>
        <item x="0"/>
        <item h="1" x="1"/>
        <item t="default"/>
      </items>
    </pivotField>
    <pivotField axis="axisRow" dataField="1" showAll="0">
      <items count="5">
        <item x="0"/>
        <item x="2"/>
        <item h="1" x="3"/>
        <item h="1"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1"/>
  </rowFields>
  <rowItems count="3">
    <i>
      <x/>
    </i>
    <i>
      <x v="1"/>
    </i>
    <i t="grand">
      <x/>
    </i>
  </rowItems>
  <colItems count="1">
    <i/>
  </colItems>
  <dataFields count="1">
    <dataField name="New Admissions: Complex Behavior Support" fld="11" subtotal="count" baseField="0" baseItem="0"/>
  </dataFields>
  <formats count="1">
    <format dxfId="4">
      <pivotArea dataOnly="0" fieldPosition="0">
        <references count="1">
          <reference field="11"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892D0CE-426B-41BE-9D7E-DB775B286C49}" name="PivotTable15"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G27:H31" firstHeaderRow="1" firstDataRow="1" firstDataCol="1"/>
  <pivotFields count="15">
    <pivotField showAll="0">
      <items count="5">
        <item x="3"/>
        <item x="1"/>
        <item x="0"/>
        <item x="2"/>
        <item t="default"/>
      </items>
    </pivotField>
    <pivotField showAll="0"/>
    <pivotField showAll="0">
      <items count="5">
        <item x="3"/>
        <item x="2"/>
        <item x="0"/>
        <item h="1" x="1"/>
        <item t="default"/>
      </items>
    </pivotField>
    <pivotField showAll="0">
      <items count="4">
        <item x="2"/>
        <item x="0"/>
        <item x="1"/>
        <item t="default"/>
      </items>
    </pivotField>
    <pivotField showAll="0"/>
    <pivotField showAll="0">
      <items count="5">
        <item x="2"/>
        <item x="3"/>
        <item x="0"/>
        <item h="1" x="1"/>
        <item t="default"/>
      </items>
    </pivotField>
    <pivotField showAll="0">
      <items count="5">
        <item x="3"/>
        <item x="2"/>
        <item x="0"/>
        <item h="1" x="1"/>
        <item t="default"/>
      </items>
    </pivotField>
    <pivotField showAll="0">
      <items count="5">
        <item x="0"/>
        <item x="3"/>
        <item h="1" x="1"/>
        <item x="2"/>
        <item t="default"/>
      </items>
    </pivotField>
    <pivotField showAll="0">
      <items count="5">
        <item x="2"/>
        <item x="3"/>
        <item x="0"/>
        <item h="1" x="1"/>
        <item t="default"/>
      </items>
    </pivotField>
    <pivotField showAll="0">
      <items count="5">
        <item x="3"/>
        <item x="2"/>
        <item x="0"/>
        <item x="1"/>
        <item t="default"/>
      </items>
    </pivotField>
    <pivotField showAll="0"/>
    <pivotField showAll="0">
      <items count="5">
        <item x="2"/>
        <item x="3"/>
        <item x="0"/>
        <item h="1" x="1"/>
        <item t="default"/>
      </items>
    </pivotField>
    <pivotField showAll="0">
      <items count="4">
        <item x="0"/>
        <item x="1"/>
        <item x="2"/>
        <item t="default"/>
      </items>
    </pivotField>
    <pivotField showAll="0"/>
    <pivotField axis="axisRow" dataField="1" showAll="0">
      <items count="5">
        <item x="2"/>
        <item x="3"/>
        <item x="0"/>
        <item h="1" x="1"/>
        <item t="default"/>
      </items>
    </pivotField>
  </pivotFields>
  <rowFields count="1">
    <field x="14"/>
  </rowFields>
  <rowItems count="4">
    <i>
      <x/>
    </i>
    <i>
      <x v="1"/>
    </i>
    <i>
      <x v="2"/>
    </i>
    <i t="grand">
      <x/>
    </i>
  </rowItems>
  <colItems count="1">
    <i/>
  </colItems>
  <dataFields count="1">
    <dataField name="ICF" fld="14" subtotal="count" baseField="0" baseItem="0"/>
  </dataFields>
  <formats count="2">
    <format dxfId="17">
      <pivotArea outline="0" collapsedLevelsAreSubtotals="1" fieldPosition="0"/>
    </format>
    <format dxfId="1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0.xml><?xml version="1.0" encoding="utf-8"?>
<pivotTableDefinition xmlns="http://schemas.openxmlformats.org/spreadsheetml/2006/main" xmlns:mc="http://schemas.openxmlformats.org/markup-compatibility/2006" xmlns:xr="http://schemas.microsoft.com/office/spreadsheetml/2014/revision" mc:Ignorable="xr" xr:uid="{432839EC-053D-4A22-9222-9D285252C229}" name="PivotTable23"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E15:F18" firstHeaderRow="1" firstDataRow="1" firstDataCol="1"/>
  <pivotFields count="31">
    <pivotField showAll="0">
      <items count="5">
        <item x="1"/>
        <item x="2"/>
        <item x="0"/>
        <item h="1" x="3"/>
        <item t="default"/>
      </items>
    </pivotField>
    <pivotField showAll="0"/>
    <pivotField showAll="0"/>
    <pivotField showAll="0">
      <items count="5">
        <item x="2"/>
        <item x="1"/>
        <item x="0"/>
        <item h="1" x="3"/>
        <item t="default"/>
      </items>
    </pivotField>
    <pivotField showAll="0"/>
    <pivotField showAll="0"/>
    <pivotField showAll="0">
      <items count="5">
        <item x="2"/>
        <item x="1"/>
        <item x="0"/>
        <item h="1" x="3"/>
        <item t="default"/>
      </items>
    </pivotField>
    <pivotField axis="axisRow" dataField="1" showAll="0">
      <items count="5">
        <item x="0"/>
        <item x="2"/>
        <item h="1" x="3"/>
        <item h="1"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7"/>
  </rowFields>
  <rowItems count="3">
    <i>
      <x/>
    </i>
    <i>
      <x v="1"/>
    </i>
    <i t="grand">
      <x/>
    </i>
  </rowItems>
  <colItems count="1">
    <i/>
  </colItems>
  <dataFields count="1">
    <dataField name="New Admissions: Complex Medical Care" fld="7" subtotal="count" baseField="0" baseItem="0"/>
  </dataFields>
  <formats count="1">
    <format dxfId="5">
      <pivotArea dataOnly="0" fieldPosition="0">
        <references count="1">
          <reference field="7"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1.xml><?xml version="1.0" encoding="utf-8"?>
<pivotTableDefinition xmlns="http://schemas.openxmlformats.org/spreadsheetml/2006/main" xmlns:mc="http://schemas.openxmlformats.org/markup-compatibility/2006" xmlns:xr="http://schemas.microsoft.com/office/spreadsheetml/2014/revision" mc:Ignorable="xr" xr:uid="{3EF505DD-10CB-400C-8728-6A23A404D164}" name="PivotTable24"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H15:I18" firstHeaderRow="1" firstDataRow="1" firstDataCol="1"/>
  <pivotFields count="31">
    <pivotField showAll="0">
      <items count="5">
        <item x="1"/>
        <item x="2"/>
        <item x="0"/>
        <item h="1" x="3"/>
        <item t="default"/>
      </items>
    </pivotField>
    <pivotField showAll="0"/>
    <pivotField showAll="0"/>
    <pivotField showAll="0">
      <items count="5">
        <item x="2"/>
        <item x="1"/>
        <item x="0"/>
        <item h="1" x="3"/>
        <item t="default"/>
      </items>
    </pivotField>
    <pivotField showAll="0"/>
    <pivotField showAll="0"/>
    <pivotField showAll="0">
      <items count="5">
        <item x="2"/>
        <item x="1"/>
        <item x="0"/>
        <item h="1" x="3"/>
        <item t="default"/>
      </items>
    </pivotField>
    <pivotField showAll="0">
      <items count="5">
        <item x="2"/>
        <item x="3"/>
        <item x="0"/>
        <item h="1" x="1"/>
        <item t="default"/>
      </items>
    </pivotField>
    <pivotField axis="axisRow" dataField="1" showAll="0">
      <items count="5">
        <item x="0"/>
        <item x="2"/>
        <item h="1" x="3"/>
        <item h="1"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3">
    <i>
      <x/>
    </i>
    <i>
      <x v="1"/>
    </i>
    <i t="grand">
      <x/>
    </i>
  </rowItems>
  <colItems count="1">
    <i/>
  </colItems>
  <dataFields count="1">
    <dataField name="New Admissions: Complex Behavior Support" fld="8" subtotal="count" baseField="0" baseItem="0"/>
  </dataFields>
  <formats count="2">
    <format dxfId="6">
      <pivotArea collapsedLevelsAreSubtotals="1" fieldPosition="0">
        <references count="1">
          <reference field="8" count="1">
            <x v="1"/>
          </reference>
        </references>
      </pivotArea>
    </format>
    <format dxfId="7">
      <pivotArea dataOnly="0" labelOnly="1" fieldPosition="0">
        <references count="1">
          <reference field="8"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2.xml><?xml version="1.0" encoding="utf-8"?>
<pivotTableDefinition xmlns="http://schemas.openxmlformats.org/spreadsheetml/2006/main" xmlns:mc="http://schemas.openxmlformats.org/markup-compatibility/2006" xmlns:xr="http://schemas.microsoft.com/office/spreadsheetml/2014/revision" mc:Ignorable="xr" xr:uid="{2B7C7B33-C6EA-4821-A87C-B500DA30DC89}" name="PivotTable26"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E21:F24" firstHeaderRow="1" firstDataRow="1" firstDataCol="1"/>
  <pivotFields count="31">
    <pivotField showAll="0">
      <items count="5">
        <item x="1"/>
        <item x="2"/>
        <item x="0"/>
        <item h="1" x="3"/>
        <item t="default"/>
      </items>
    </pivotField>
    <pivotField showAll="0"/>
    <pivotField showAll="0"/>
    <pivotField showAll="0">
      <items count="5">
        <item x="2"/>
        <item x="1"/>
        <item x="0"/>
        <item h="1" x="3"/>
        <item t="default"/>
      </items>
    </pivotField>
    <pivotField showAll="0"/>
    <pivotField showAll="0"/>
    <pivotField showAll="0">
      <items count="5">
        <item x="2"/>
        <item x="1"/>
        <item x="0"/>
        <item h="1" x="3"/>
        <item t="default"/>
      </items>
    </pivotField>
    <pivotField showAll="0"/>
    <pivotField showAll="0"/>
    <pivotField showAll="0">
      <items count="5">
        <item x="2"/>
        <item x="1"/>
        <item x="0"/>
        <item h="1" x="3"/>
        <item t="default"/>
      </items>
    </pivotField>
    <pivotField axis="axisRow" dataField="1" showAll="0">
      <items count="5">
        <item x="0"/>
        <item x="3"/>
        <item h="1" x="2"/>
        <item h="1"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3">
    <i>
      <x/>
    </i>
    <i>
      <x v="1"/>
    </i>
    <i t="grand">
      <x/>
    </i>
  </rowItems>
  <colItems count="1">
    <i/>
  </colItems>
  <dataFields count="1">
    <dataField name="New Admissions: Complex Medical Care" fld="10" subtotal="count" baseField="0" baseItem="0"/>
  </dataFields>
  <formats count="1">
    <format dxfId="8">
      <pivotArea dataOnly="0" fieldPosition="0">
        <references count="1">
          <reference field="10"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3.xml><?xml version="1.0" encoding="utf-8"?>
<pivotTableDefinition xmlns="http://schemas.openxmlformats.org/spreadsheetml/2006/main" xmlns:mc="http://schemas.openxmlformats.org/markup-compatibility/2006" xmlns:xr="http://schemas.microsoft.com/office/spreadsheetml/2014/revision" mc:Ignorable="xr" xr:uid="{4BBE71B9-5382-4246-8107-B3404527BA57}" name="PivotTable25"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B21:C24" firstHeaderRow="1" firstDataRow="1" firstDataCol="1"/>
  <pivotFields count="31">
    <pivotField showAll="0">
      <items count="5">
        <item x="1"/>
        <item x="2"/>
        <item x="0"/>
        <item h="1" x="3"/>
        <item t="default"/>
      </items>
    </pivotField>
    <pivotField showAll="0"/>
    <pivotField showAll="0"/>
    <pivotField showAll="0">
      <items count="5">
        <item x="2"/>
        <item x="1"/>
        <item x="0"/>
        <item h="1" x="3"/>
        <item t="default"/>
      </items>
    </pivotField>
    <pivotField showAll="0"/>
    <pivotField showAll="0"/>
    <pivotField showAll="0">
      <items count="5">
        <item x="2"/>
        <item x="1"/>
        <item x="0"/>
        <item h="1" x="3"/>
        <item t="default"/>
      </items>
    </pivotField>
    <pivotField showAll="0"/>
    <pivotField showAll="0"/>
    <pivotField axis="axisRow" dataField="1" showAll="0">
      <items count="5">
        <item x="0"/>
        <item x="2"/>
        <item h="1"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9"/>
  </rowFields>
  <rowItems count="3">
    <i>
      <x/>
    </i>
    <i>
      <x v="1"/>
    </i>
    <i t="grand">
      <x/>
    </i>
  </rowItems>
  <colItems count="1">
    <i/>
  </colItems>
  <dataFields count="1">
    <dataField name="New Admissions"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4.xml><?xml version="1.0" encoding="utf-8"?>
<pivotTableDefinition xmlns="http://schemas.openxmlformats.org/spreadsheetml/2006/main" xmlns:mc="http://schemas.openxmlformats.org/markup-compatibility/2006" xmlns:xr="http://schemas.microsoft.com/office/spreadsheetml/2014/revision" mc:Ignorable="xr" xr:uid="{A560D245-5EEF-4BC1-AD61-7A70D739B521}" name="PivotTable16"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B3:C6" firstHeaderRow="1" firstDataRow="1" firstDataCol="1"/>
  <pivotFields count="31">
    <pivotField axis="axisRow" dataField="1" showAll="0">
      <items count="5">
        <item x="1"/>
        <item x="2"/>
        <item h="1" x="0"/>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3">
    <i>
      <x/>
    </i>
    <i>
      <x v="1"/>
    </i>
    <i t="grand">
      <x/>
    </i>
  </rowItems>
  <colItems count="1">
    <i/>
  </colItems>
  <dataFields count="1">
    <dataField name="New Admissions"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5.xml><?xml version="1.0" encoding="utf-8"?>
<pivotTableDefinition xmlns="http://schemas.openxmlformats.org/spreadsheetml/2006/main" xmlns:mc="http://schemas.openxmlformats.org/markup-compatibility/2006" xmlns:xr="http://schemas.microsoft.com/office/spreadsheetml/2014/revision" mc:Ignorable="xr" xr:uid="{CDBD4457-191F-4372-8E6A-351A4DD344E9}" name="PivotTable28"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B27:C30" firstHeaderRow="1" firstDataRow="1" firstDataCol="1"/>
  <pivotFields count="31">
    <pivotField showAll="0">
      <items count="5">
        <item x="1"/>
        <item x="2"/>
        <item x="0"/>
        <item h="1" x="3"/>
        <item t="default"/>
      </items>
    </pivotField>
    <pivotField showAll="0"/>
    <pivotField showAll="0"/>
    <pivotField showAll="0">
      <items count="5">
        <item x="2"/>
        <item x="1"/>
        <item x="0"/>
        <item h="1" x="3"/>
        <item t="default"/>
      </items>
    </pivotField>
    <pivotField showAll="0"/>
    <pivotField showAll="0"/>
    <pivotField showAll="0">
      <items count="5">
        <item x="2"/>
        <item x="1"/>
        <item x="0"/>
        <item h="1" x="3"/>
        <item t="default"/>
      </items>
    </pivotField>
    <pivotField showAll="0"/>
    <pivotField showAll="0"/>
    <pivotField showAll="0">
      <items count="5">
        <item x="2"/>
        <item x="1"/>
        <item x="0"/>
        <item h="1" x="3"/>
        <item t="default"/>
      </items>
    </pivotField>
    <pivotField showAll="0">
      <items count="5">
        <item x="3"/>
        <item x="2"/>
        <item x="0"/>
        <item h="1" x="1"/>
        <item t="default"/>
      </items>
    </pivotField>
    <pivotField showAll="0"/>
    <pivotField axis="axisRow" dataField="1" showAll="0">
      <items count="5">
        <item x="0"/>
        <item x="2"/>
        <item h="1"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2"/>
  </rowFields>
  <rowItems count="3">
    <i>
      <x/>
    </i>
    <i>
      <x v="1"/>
    </i>
    <i t="grand">
      <x/>
    </i>
  </rowItems>
  <colItems count="1">
    <i/>
  </colItems>
  <dataFields count="1">
    <dataField name="New Admissions" fld="12" subtotal="count" baseField="0" baseItem="0"/>
  </dataFields>
  <formats count="2">
    <format dxfId="9">
      <pivotArea collapsedLevelsAreSubtotals="1" fieldPosition="0">
        <references count="1">
          <reference field="12" count="1">
            <x v="1"/>
          </reference>
        </references>
      </pivotArea>
    </format>
    <format dxfId="10">
      <pivotArea dataOnly="0" labelOnly="1" fieldPosition="0">
        <references count="1">
          <reference field="12"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6.xml><?xml version="1.0" encoding="utf-8"?>
<pivotTableDefinition xmlns="http://schemas.openxmlformats.org/spreadsheetml/2006/main" xmlns:mc="http://schemas.openxmlformats.org/markup-compatibility/2006" xmlns:xr="http://schemas.microsoft.com/office/spreadsheetml/2014/revision" mc:Ignorable="xr" xr:uid="{1503FB8A-2936-447A-9C7B-094218DAC9F7}" name="PivotTable19"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B9:C12" firstHeaderRow="1" firstDataRow="1" firstDataCol="1"/>
  <pivotFields count="31">
    <pivotField showAll="0">
      <items count="5">
        <item x="1"/>
        <item x="2"/>
        <item x="0"/>
        <item h="1" x="3"/>
        <item t="default"/>
      </items>
    </pivotField>
    <pivotField showAll="0"/>
    <pivotField showAll="0"/>
    <pivotField axis="axisRow" dataField="1" showAll="0">
      <items count="5">
        <item x="0"/>
        <item x="2"/>
        <item h="1"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3">
    <i>
      <x/>
    </i>
    <i>
      <x v="1"/>
    </i>
    <i t="grand">
      <x/>
    </i>
  </rowItems>
  <colItems count="1">
    <i/>
  </colItems>
  <dataFields count="1">
    <dataField name=" New Admissions" fld="3" subtotal="count" baseField="0" baseItem="0"/>
  </dataFields>
  <formats count="1">
    <format dxfId="11">
      <pivotArea dataOnly="0" fieldPosition="0">
        <references count="1">
          <reference field="3"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7.xml><?xml version="1.0" encoding="utf-8"?>
<pivotTableDefinition xmlns="http://schemas.openxmlformats.org/spreadsheetml/2006/main" xmlns:mc="http://schemas.openxmlformats.org/markup-compatibility/2006" xmlns:xr="http://schemas.microsoft.com/office/spreadsheetml/2014/revision" mc:Ignorable="xr" xr:uid="{EE75229B-8847-453F-A29A-1F8900D46668}" name="PivotTable30"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H27:I30" firstHeaderRow="1" firstDataRow="1" firstDataCol="1"/>
  <pivotFields count="31">
    <pivotField showAll="0">
      <items count="5">
        <item x="1"/>
        <item x="2"/>
        <item x="0"/>
        <item h="1" x="3"/>
        <item t="default"/>
      </items>
    </pivotField>
    <pivotField showAll="0"/>
    <pivotField showAll="0"/>
    <pivotField showAll="0">
      <items count="5">
        <item x="2"/>
        <item x="1"/>
        <item x="0"/>
        <item h="1" x="3"/>
        <item t="default"/>
      </items>
    </pivotField>
    <pivotField showAll="0"/>
    <pivotField showAll="0"/>
    <pivotField showAll="0">
      <items count="5">
        <item x="2"/>
        <item x="1"/>
        <item x="0"/>
        <item h="1" x="3"/>
        <item t="default"/>
      </items>
    </pivotField>
    <pivotField showAll="0"/>
    <pivotField showAll="0"/>
    <pivotField showAll="0">
      <items count="5">
        <item x="2"/>
        <item x="1"/>
        <item x="0"/>
        <item h="1" x="3"/>
        <item t="default"/>
      </items>
    </pivotField>
    <pivotField showAll="0">
      <items count="5">
        <item x="3"/>
        <item x="2"/>
        <item x="0"/>
        <item h="1" x="1"/>
        <item t="default"/>
      </items>
    </pivotField>
    <pivotField showAll="0"/>
    <pivotField showAll="0"/>
    <pivotField showAll="0"/>
    <pivotField axis="axisRow" dataField="1" showAll="0">
      <items count="5">
        <item x="0"/>
        <item x="2"/>
        <item h="1" x="3"/>
        <item h="1"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4"/>
  </rowFields>
  <rowItems count="3">
    <i>
      <x/>
    </i>
    <i>
      <x v="1"/>
    </i>
    <i t="grand">
      <x/>
    </i>
  </rowItems>
  <colItems count="1">
    <i/>
  </colItems>
  <dataFields count="1">
    <dataField name="New Admissions: Complex Behavior Support" fld="14" subtotal="count" baseField="0" baseItem="0"/>
  </dataFields>
  <formats count="2">
    <format dxfId="12">
      <pivotArea collapsedLevelsAreSubtotals="1" fieldPosition="0">
        <references count="1">
          <reference field="14" count="1">
            <x v="1"/>
          </reference>
        </references>
      </pivotArea>
    </format>
    <format dxfId="13">
      <pivotArea dataOnly="0" labelOnly="1" fieldPosition="0">
        <references count="1">
          <reference field="1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8.xml><?xml version="1.0" encoding="utf-8"?>
<pivotTableDefinition xmlns="http://schemas.openxmlformats.org/spreadsheetml/2006/main" xmlns:mc="http://schemas.openxmlformats.org/markup-compatibility/2006" xmlns:xr="http://schemas.microsoft.com/office/spreadsheetml/2014/revision" mc:Ignorable="xr" xr:uid="{26FE7E5E-2D63-43DB-B719-37BAEDCD4BDA}" name="PivotTable20"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E9:F12" firstHeaderRow="1" firstDataRow="1" firstDataCol="1"/>
  <pivotFields count="31">
    <pivotField showAll="0">
      <items count="5">
        <item x="1"/>
        <item x="2"/>
        <item x="0"/>
        <item h="1" x="3"/>
        <item t="default"/>
      </items>
    </pivotField>
    <pivotField showAll="0"/>
    <pivotField showAll="0"/>
    <pivotField showAll="0">
      <items count="5">
        <item x="2"/>
        <item x="1"/>
        <item x="0"/>
        <item h="1" x="3"/>
        <item t="default"/>
      </items>
    </pivotField>
    <pivotField axis="axisRow" dataField="1" showAll="0">
      <items count="5">
        <item x="0"/>
        <item x="2"/>
        <item h="1" x="1"/>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
  </rowFields>
  <rowItems count="3">
    <i>
      <x/>
    </i>
    <i>
      <x v="1"/>
    </i>
    <i t="grand">
      <x/>
    </i>
  </rowItems>
  <colItems count="1">
    <i/>
  </colItems>
  <dataFields count="1">
    <dataField name="New Admissions: Complex Medical Care" fld="4" subtotal="count" baseField="0" baseItem="0"/>
  </dataFields>
  <formats count="1">
    <format dxfId="14">
      <pivotArea dataOnly="0" fieldPosition="0">
        <references count="1">
          <reference field="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9.xml><?xml version="1.0" encoding="utf-8"?>
<pivotTableDefinition xmlns="http://schemas.openxmlformats.org/spreadsheetml/2006/main" xmlns:mc="http://schemas.openxmlformats.org/markup-compatibility/2006" xmlns:xr="http://schemas.microsoft.com/office/spreadsheetml/2014/revision" mc:Ignorable="xr" xr:uid="{4DCDF24A-C224-48D0-A440-AED6C99585C5}" name="PivotTable18"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H3:I6" firstHeaderRow="1" firstDataRow="1" firstDataCol="1"/>
  <pivotFields count="31">
    <pivotField showAll="0">
      <items count="5">
        <item x="1"/>
        <item x="2"/>
        <item x="0"/>
        <item h="1" x="3"/>
        <item t="default"/>
      </items>
    </pivotField>
    <pivotField showAll="0">
      <items count="5">
        <item x="1"/>
        <item x="3"/>
        <item x="0"/>
        <item h="1" x="2"/>
        <item t="default"/>
      </items>
    </pivotField>
    <pivotField axis="axisRow" dataField="1" showAll="0">
      <items count="5">
        <item x="2"/>
        <item x="1"/>
        <item h="1" x="0"/>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3">
    <i>
      <x/>
    </i>
    <i>
      <x v="1"/>
    </i>
    <i t="grand">
      <x/>
    </i>
  </rowItems>
  <colItems count="1">
    <i/>
  </colItems>
  <dataFields count="1">
    <dataField name="New Admissions: Complex Behavior Support"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87000C-3FB4-4765-99CD-6080321B36EB}" name="PivotTable5"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A27:B30" firstHeaderRow="1" firstDataRow="1" firstDataCol="1"/>
  <pivotFields count="15">
    <pivotField showAll="0">
      <items count="5">
        <item x="3"/>
        <item x="1"/>
        <item x="0"/>
        <item x="2"/>
        <item t="default"/>
      </items>
    </pivotField>
    <pivotField showAll="0"/>
    <pivotField showAll="0"/>
    <pivotField showAll="0">
      <items count="4">
        <item x="2"/>
        <item x="0"/>
        <item x="1"/>
        <item t="default"/>
      </items>
    </pivotField>
    <pivotField showAll="0"/>
    <pivotField showAll="0"/>
    <pivotField showAll="0">
      <items count="5">
        <item x="3"/>
        <item x="2"/>
        <item x="0"/>
        <item h="1" x="1"/>
        <item t="default"/>
      </items>
    </pivotField>
    <pivotField showAll="0"/>
    <pivotField showAll="0"/>
    <pivotField showAll="0">
      <items count="5">
        <item x="3"/>
        <item x="2"/>
        <item x="0"/>
        <item h="1" x="1"/>
        <item t="default"/>
      </items>
    </pivotField>
    <pivotField showAll="0"/>
    <pivotField showAll="0"/>
    <pivotField axis="axisRow" dataField="1" showAll="0">
      <items count="4">
        <item x="1"/>
        <item x="0"/>
        <item h="1" x="2"/>
        <item t="default"/>
      </items>
    </pivotField>
    <pivotField showAll="0"/>
    <pivotField showAll="0"/>
  </pivotFields>
  <rowFields count="1">
    <field x="12"/>
  </rowFields>
  <rowItems count="3">
    <i>
      <x/>
    </i>
    <i>
      <x v="1"/>
    </i>
    <i t="grand">
      <x/>
    </i>
  </rowItems>
  <colItems count="1">
    <i/>
  </colItems>
  <dataFields count="1">
    <dataField name="ICF" fld="12" subtotal="count" baseField="0" baseItem="0"/>
  </dataFields>
  <formats count="2">
    <format dxfId="19">
      <pivotArea outline="0" collapsedLevelsAreSubtotals="1" fieldPosition="0"/>
    </format>
    <format dxfId="2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0.xml><?xml version="1.0" encoding="utf-8"?>
<pivotTableDefinition xmlns="http://schemas.openxmlformats.org/spreadsheetml/2006/main" xmlns:mc="http://schemas.openxmlformats.org/markup-compatibility/2006" xmlns:xr="http://schemas.microsoft.com/office/spreadsheetml/2014/revision" mc:Ignorable="xr" xr:uid="{8592FC7A-CA45-4300-A480-04787651A69B}" name="PivotTable17"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E3:F6" firstHeaderRow="1" firstDataRow="1" firstDataCol="1"/>
  <pivotFields count="31">
    <pivotField showAll="0">
      <items count="5">
        <item x="1"/>
        <item x="2"/>
        <item x="0"/>
        <item h="1" x="3"/>
        <item t="default"/>
      </items>
    </pivotField>
    <pivotField axis="axisRow" dataField="1" showAll="0">
      <items count="5">
        <item x="1"/>
        <item x="3"/>
        <item h="1" x="0"/>
        <item h="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3">
    <i>
      <x/>
    </i>
    <i>
      <x v="1"/>
    </i>
    <i t="grand">
      <x/>
    </i>
  </rowItems>
  <colItems count="1">
    <i/>
  </colItems>
  <dataFields count="1">
    <dataField name="New Admissions: Complex Medical Care"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1.xml><?xml version="1.0" encoding="utf-8"?>
<pivotTableDefinition xmlns="http://schemas.openxmlformats.org/spreadsheetml/2006/main" xmlns:mc="http://schemas.openxmlformats.org/markup-compatibility/2006" xmlns:xr="http://schemas.microsoft.com/office/spreadsheetml/2014/revision" mc:Ignorable="xr" xr:uid="{8012B73A-BC32-4823-87A7-07504254D4C6}" name="PivotTable37"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B14:C17" firstHeaderRow="1" firstDataRow="1" firstDataCol="1"/>
  <pivotFields count="15">
    <pivotField showAll="0">
      <items count="5">
        <item x="3"/>
        <item x="1"/>
        <item x="0"/>
        <item h="1" x="2"/>
        <item t="default"/>
      </items>
    </pivotField>
    <pivotField showAll="0"/>
    <pivotField showAll="0"/>
    <pivotField showAll="0">
      <items count="4">
        <item x="0"/>
        <item x="1"/>
        <item h="1" x="2"/>
        <item t="default"/>
      </items>
    </pivotField>
    <pivotField showAll="0"/>
    <pivotField showAll="0"/>
    <pivotField axis="axisRow" dataField="1" showAll="0">
      <items count="5">
        <item x="3"/>
        <item x="0"/>
        <item h="1" x="2"/>
        <item h="1" x="1"/>
        <item t="default"/>
      </items>
    </pivotField>
    <pivotField showAll="0"/>
    <pivotField showAll="0"/>
    <pivotField showAll="0"/>
    <pivotField showAll="0"/>
    <pivotField showAll="0"/>
    <pivotField showAll="0"/>
    <pivotField showAll="0"/>
    <pivotField showAll="0"/>
  </pivotFields>
  <rowFields count="1">
    <field x="6"/>
  </rowFields>
  <rowItems count="3">
    <i>
      <x/>
    </i>
    <i>
      <x v="1"/>
    </i>
    <i t="grand">
      <x/>
    </i>
  </rowItems>
  <colItems count="1">
    <i/>
  </colItems>
  <dataFields count="1">
    <dataField name="Individuals with Complex Care"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2.xml><?xml version="1.0" encoding="utf-8"?>
<pivotTableDefinition xmlns="http://schemas.openxmlformats.org/spreadsheetml/2006/main" xmlns:mc="http://schemas.openxmlformats.org/markup-compatibility/2006" xmlns:xr="http://schemas.microsoft.com/office/spreadsheetml/2014/revision" mc:Ignorable="xr" xr:uid="{AEC6B524-8607-4964-83DA-0A7529B0E6FD}" name="PivotTable45"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H25:I28" firstHeaderRow="1" firstDataRow="1" firstDataCol="1"/>
  <pivotFields count="15">
    <pivotField showAll="0">
      <items count="5">
        <item x="3"/>
        <item x="1"/>
        <item x="0"/>
        <item h="1" x="2"/>
        <item t="default"/>
      </items>
    </pivotField>
    <pivotField showAll="0"/>
    <pivotField showAll="0"/>
    <pivotField showAll="0">
      <items count="4">
        <item x="0"/>
        <item x="1"/>
        <item h="1" x="2"/>
        <item t="default"/>
      </items>
    </pivotField>
    <pivotField showAll="0"/>
    <pivotField showAll="0"/>
    <pivotField showAll="0">
      <items count="5">
        <item x="3"/>
        <item x="0"/>
        <item x="2"/>
        <item h="1" x="1"/>
        <item t="default"/>
      </items>
    </pivotField>
    <pivotField showAll="0"/>
    <pivotField showAll="0"/>
    <pivotField showAll="0">
      <items count="4">
        <item x="0"/>
        <item x="2"/>
        <item h="1" x="1"/>
        <item t="default"/>
      </items>
    </pivotField>
    <pivotField showAll="0"/>
    <pivotField showAll="0"/>
    <pivotField showAll="0">
      <items count="5">
        <item x="0"/>
        <item x="2"/>
        <item x="3"/>
        <item h="1" x="1"/>
        <item t="default"/>
      </items>
    </pivotField>
    <pivotField showAll="0">
      <items count="5">
        <item x="0"/>
        <item x="2"/>
        <item x="3"/>
        <item h="1" x="1"/>
        <item t="default"/>
      </items>
    </pivotField>
    <pivotField axis="axisRow" dataField="1" showAll="0">
      <items count="5">
        <item x="3"/>
        <item x="0"/>
        <item h="1" x="2"/>
        <item h="1" x="1"/>
        <item t="default"/>
      </items>
    </pivotField>
  </pivotFields>
  <rowFields count="1">
    <field x="14"/>
  </rowFields>
  <rowItems count="3">
    <i>
      <x/>
    </i>
    <i>
      <x v="1"/>
    </i>
    <i t="grand">
      <x/>
    </i>
  </rowItems>
  <colItems count="1">
    <i/>
  </colItems>
  <dataFields count="1">
    <dataField name="Individuals with Complex Behavior Support" fld="1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3.xml><?xml version="1.0" encoding="utf-8"?>
<pivotTableDefinition xmlns="http://schemas.openxmlformats.org/spreadsheetml/2006/main" xmlns:mc="http://schemas.openxmlformats.org/markup-compatibility/2006" xmlns:xr="http://schemas.microsoft.com/office/spreadsheetml/2014/revision" mc:Ignorable="xr" xr:uid="{0EB970A7-2F7F-4CD5-8552-295CA011FD4E}" name="PivotTable35"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E9:F11" firstHeaderRow="1" firstDataRow="1" firstDataCol="1"/>
  <pivotFields count="15">
    <pivotField showAll="0">
      <items count="5">
        <item x="3"/>
        <item x="1"/>
        <item x="0"/>
        <item h="1" x="2"/>
        <item t="default"/>
      </items>
    </pivotField>
    <pivotField showAll="0"/>
    <pivotField showAll="0"/>
    <pivotField showAll="0">
      <items count="4">
        <item x="0"/>
        <item x="1"/>
        <item h="1" x="2"/>
        <item t="default"/>
      </items>
    </pivotField>
    <pivotField axis="axisRow" dataField="1" showAll="0">
      <items count="4">
        <item x="0"/>
        <item h="1" x="1"/>
        <item h="1" x="2"/>
        <item t="default"/>
      </items>
    </pivotField>
    <pivotField showAll="0"/>
    <pivotField showAll="0"/>
    <pivotField showAll="0"/>
    <pivotField showAll="0"/>
    <pivotField showAll="0"/>
    <pivotField showAll="0"/>
    <pivotField showAll="0"/>
    <pivotField showAll="0"/>
    <pivotField showAll="0"/>
    <pivotField showAll="0"/>
  </pivotFields>
  <rowFields count="1">
    <field x="4"/>
  </rowFields>
  <rowItems count="2">
    <i>
      <x/>
    </i>
    <i t="grand">
      <x/>
    </i>
  </rowItems>
  <colItems count="1">
    <i/>
  </colItems>
  <dataFields count="1">
    <dataField name="Individuals with Complex Medical Care"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4.xml><?xml version="1.0" encoding="utf-8"?>
<pivotTableDefinition xmlns="http://schemas.openxmlformats.org/spreadsheetml/2006/main" xmlns:mc="http://schemas.openxmlformats.org/markup-compatibility/2006" xmlns:xr="http://schemas.microsoft.com/office/spreadsheetml/2014/revision" mc:Ignorable="xr" xr:uid="{CBC1F0F9-BF31-4CC2-98DE-37E3FFA212C5}" name="PivotTable44"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E25:F28" firstHeaderRow="1" firstDataRow="1" firstDataCol="1"/>
  <pivotFields count="15">
    <pivotField showAll="0">
      <items count="5">
        <item x="3"/>
        <item x="1"/>
        <item x="0"/>
        <item h="1" x="2"/>
        <item t="default"/>
      </items>
    </pivotField>
    <pivotField showAll="0"/>
    <pivotField showAll="0"/>
    <pivotField showAll="0">
      <items count="4">
        <item x="0"/>
        <item x="1"/>
        <item h="1" x="2"/>
        <item t="default"/>
      </items>
    </pivotField>
    <pivotField showAll="0"/>
    <pivotField showAll="0"/>
    <pivotField showAll="0">
      <items count="5">
        <item x="3"/>
        <item x="0"/>
        <item x="2"/>
        <item h="1" x="1"/>
        <item t="default"/>
      </items>
    </pivotField>
    <pivotField showAll="0"/>
    <pivotField showAll="0"/>
    <pivotField showAll="0">
      <items count="4">
        <item x="0"/>
        <item x="2"/>
        <item h="1" x="1"/>
        <item t="default"/>
      </items>
    </pivotField>
    <pivotField showAll="0"/>
    <pivotField showAll="0"/>
    <pivotField showAll="0">
      <items count="5">
        <item x="0"/>
        <item x="2"/>
        <item x="3"/>
        <item h="1" x="1"/>
        <item t="default"/>
      </items>
    </pivotField>
    <pivotField axis="axisRow" dataField="1" showAll="0">
      <items count="5">
        <item x="3"/>
        <item x="0"/>
        <item h="1" x="2"/>
        <item h="1" x="1"/>
        <item t="default"/>
      </items>
    </pivotField>
    <pivotField showAll="0"/>
  </pivotFields>
  <rowFields count="1">
    <field x="13"/>
  </rowFields>
  <rowItems count="3">
    <i>
      <x/>
    </i>
    <i>
      <x v="1"/>
    </i>
    <i t="grand">
      <x/>
    </i>
  </rowItems>
  <colItems count="1">
    <i/>
  </colItems>
  <dataFields count="1">
    <dataField name="Individuals with Complex Medical Care" fld="1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5.xml><?xml version="1.0" encoding="utf-8"?>
<pivotTableDefinition xmlns="http://schemas.openxmlformats.org/spreadsheetml/2006/main" xmlns:mc="http://schemas.openxmlformats.org/markup-compatibility/2006" xmlns:xr="http://schemas.microsoft.com/office/spreadsheetml/2014/revision" mc:Ignorable="xr" xr:uid="{E44318CA-D080-4AB4-8C6A-D16B99F672DC}" name="PivotTable36"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H9:I11" firstHeaderRow="1" firstDataRow="1" firstDataCol="1"/>
  <pivotFields count="15">
    <pivotField showAll="0">
      <items count="5">
        <item x="3"/>
        <item x="1"/>
        <item x="0"/>
        <item h="1" x="2"/>
        <item t="default"/>
      </items>
    </pivotField>
    <pivotField showAll="0"/>
    <pivotField showAll="0"/>
    <pivotField showAll="0">
      <items count="4">
        <item x="0"/>
        <item x="1"/>
        <item h="1" x="2"/>
        <item t="default"/>
      </items>
    </pivotField>
    <pivotField showAll="0">
      <items count="4">
        <item x="0"/>
        <item x="1"/>
        <item h="1" x="2"/>
        <item t="default"/>
      </items>
    </pivotField>
    <pivotField axis="axisRow" dataField="1" showAll="0">
      <items count="4">
        <item x="0"/>
        <item h="1" x="1"/>
        <item h="1" x="2"/>
        <item t="default"/>
      </items>
    </pivotField>
    <pivotField showAll="0"/>
    <pivotField showAll="0"/>
    <pivotField showAll="0"/>
    <pivotField showAll="0"/>
    <pivotField showAll="0"/>
    <pivotField showAll="0"/>
    <pivotField showAll="0"/>
    <pivotField showAll="0"/>
    <pivotField showAll="0"/>
  </pivotFields>
  <rowFields count="1">
    <field x="5"/>
  </rowFields>
  <rowItems count="2">
    <i>
      <x/>
    </i>
    <i t="grand">
      <x/>
    </i>
  </rowItems>
  <colItems count="1">
    <i/>
  </colItems>
  <dataFields count="1">
    <dataField name="Individuals with Complex Behavior Support"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6.xml><?xml version="1.0" encoding="utf-8"?>
<pivotTableDefinition xmlns="http://schemas.openxmlformats.org/spreadsheetml/2006/main" xmlns:mc="http://schemas.openxmlformats.org/markup-compatibility/2006" xmlns:xr="http://schemas.microsoft.com/office/spreadsheetml/2014/revision" mc:Ignorable="xr" xr:uid="{47B76F0F-C42C-4796-A93C-CF308556363B}" name="PivotTable39"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H14:I17" firstHeaderRow="1" firstDataRow="1" firstDataCol="1"/>
  <pivotFields count="15">
    <pivotField showAll="0">
      <items count="5">
        <item x="3"/>
        <item x="1"/>
        <item x="0"/>
        <item h="1" x="2"/>
        <item t="default"/>
      </items>
    </pivotField>
    <pivotField showAll="0"/>
    <pivotField showAll="0"/>
    <pivotField showAll="0">
      <items count="4">
        <item x="0"/>
        <item x="1"/>
        <item h="1" x="2"/>
        <item t="default"/>
      </items>
    </pivotField>
    <pivotField showAll="0"/>
    <pivotField showAll="0"/>
    <pivotField showAll="0">
      <items count="5">
        <item x="3"/>
        <item x="0"/>
        <item x="2"/>
        <item h="1" x="1"/>
        <item t="default"/>
      </items>
    </pivotField>
    <pivotField showAll="0">
      <items count="5">
        <item x="3"/>
        <item x="0"/>
        <item x="2"/>
        <item h="1" x="1"/>
        <item t="default"/>
      </items>
    </pivotField>
    <pivotField axis="axisRow" dataField="1" showAll="0">
      <items count="5">
        <item x="3"/>
        <item x="0"/>
        <item h="1" x="2"/>
        <item h="1" x="1"/>
        <item t="default"/>
      </items>
    </pivotField>
    <pivotField showAll="0"/>
    <pivotField showAll="0"/>
    <pivotField showAll="0"/>
    <pivotField showAll="0"/>
    <pivotField showAll="0"/>
    <pivotField showAll="0"/>
  </pivotFields>
  <rowFields count="1">
    <field x="8"/>
  </rowFields>
  <rowItems count="3">
    <i>
      <x/>
    </i>
    <i>
      <x v="1"/>
    </i>
    <i t="grand">
      <x/>
    </i>
  </rowItems>
  <colItems count="1">
    <i/>
  </colItems>
  <dataFields count="1">
    <dataField name="Individuals with Complex Behavior Support" fld="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7.xml><?xml version="1.0" encoding="utf-8"?>
<pivotTableDefinition xmlns="http://schemas.openxmlformats.org/spreadsheetml/2006/main" xmlns:mc="http://schemas.openxmlformats.org/markup-compatibility/2006" xmlns:xr="http://schemas.microsoft.com/office/spreadsheetml/2014/revision" mc:Ignorable="xr" xr:uid="{27FA118E-F5A0-4958-B69F-F85A57147E6C}" name="PivotTable43"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B25:C28" firstHeaderRow="1" firstDataRow="1" firstDataCol="1"/>
  <pivotFields count="15">
    <pivotField showAll="0">
      <items count="5">
        <item x="3"/>
        <item x="1"/>
        <item x="0"/>
        <item h="1" x="2"/>
        <item t="default"/>
      </items>
    </pivotField>
    <pivotField showAll="0"/>
    <pivotField showAll="0"/>
    <pivotField showAll="0">
      <items count="4">
        <item x="0"/>
        <item x="1"/>
        <item h="1" x="2"/>
        <item t="default"/>
      </items>
    </pivotField>
    <pivotField showAll="0"/>
    <pivotField showAll="0"/>
    <pivotField showAll="0">
      <items count="5">
        <item x="3"/>
        <item x="0"/>
        <item x="2"/>
        <item h="1" x="1"/>
        <item t="default"/>
      </items>
    </pivotField>
    <pivotField showAll="0"/>
    <pivotField showAll="0"/>
    <pivotField showAll="0">
      <items count="4">
        <item x="0"/>
        <item x="2"/>
        <item h="1" x="1"/>
        <item t="default"/>
      </items>
    </pivotField>
    <pivotField showAll="0"/>
    <pivotField showAll="0"/>
    <pivotField axis="axisRow" dataField="1" showAll="0">
      <items count="5">
        <item x="3"/>
        <item x="0"/>
        <item h="1" x="2"/>
        <item h="1" x="1"/>
        <item t="default"/>
      </items>
    </pivotField>
    <pivotField showAll="0"/>
    <pivotField showAll="0"/>
  </pivotFields>
  <rowFields count="1">
    <field x="12"/>
  </rowFields>
  <rowItems count="3">
    <i>
      <x/>
    </i>
    <i>
      <x v="1"/>
    </i>
    <i t="grand">
      <x/>
    </i>
  </rowItems>
  <colItems count="1">
    <i/>
  </colItems>
  <dataFields count="1">
    <dataField name="Individuals with Complex Care" fld="1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8.xml><?xml version="1.0" encoding="utf-8"?>
<pivotTableDefinition xmlns="http://schemas.openxmlformats.org/spreadsheetml/2006/main" xmlns:mc="http://schemas.openxmlformats.org/markup-compatibility/2006" xmlns:xr="http://schemas.microsoft.com/office/spreadsheetml/2014/revision" mc:Ignorable="xr" xr:uid="{03055316-4B03-43F9-AE4B-D705C946DCFA}" name="PivotTable38"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E14:F17" firstHeaderRow="1" firstDataRow="1" firstDataCol="1"/>
  <pivotFields count="15">
    <pivotField showAll="0">
      <items count="5">
        <item x="3"/>
        <item x="1"/>
        <item x="0"/>
        <item h="1" x="2"/>
        <item t="default"/>
      </items>
    </pivotField>
    <pivotField showAll="0"/>
    <pivotField showAll="0"/>
    <pivotField showAll="0">
      <items count="4">
        <item x="0"/>
        <item x="1"/>
        <item h="1" x="2"/>
        <item t="default"/>
      </items>
    </pivotField>
    <pivotField showAll="0"/>
    <pivotField showAll="0"/>
    <pivotField showAll="0">
      <items count="5">
        <item x="3"/>
        <item x="0"/>
        <item x="2"/>
        <item h="1" x="1"/>
        <item t="default"/>
      </items>
    </pivotField>
    <pivotField axis="axisRow" dataField="1" showAll="0">
      <items count="5">
        <item x="3"/>
        <item x="0"/>
        <item h="1" x="2"/>
        <item h="1" x="1"/>
        <item t="default"/>
      </items>
    </pivotField>
    <pivotField showAll="0"/>
    <pivotField showAll="0"/>
    <pivotField showAll="0"/>
    <pivotField showAll="0"/>
    <pivotField showAll="0"/>
    <pivotField showAll="0"/>
    <pivotField showAll="0"/>
  </pivotFields>
  <rowFields count="1">
    <field x="7"/>
  </rowFields>
  <rowItems count="3">
    <i>
      <x/>
    </i>
    <i>
      <x v="1"/>
    </i>
    <i t="grand">
      <x/>
    </i>
  </rowItems>
  <colItems count="1">
    <i/>
  </colItems>
  <dataFields count="1">
    <dataField name="Individuals with Complex Medical Care"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9.xml><?xml version="1.0" encoding="utf-8"?>
<pivotTableDefinition xmlns="http://schemas.openxmlformats.org/spreadsheetml/2006/main" xmlns:mc="http://schemas.openxmlformats.org/markup-compatibility/2006" xmlns:xr="http://schemas.microsoft.com/office/spreadsheetml/2014/revision" mc:Ignorable="xr" xr:uid="{4B089F38-DD28-4512-9153-5607005C5A46}" name="PivotTable42"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H20:I22" firstHeaderRow="1" firstDataRow="1" firstDataCol="1"/>
  <pivotFields count="15">
    <pivotField showAll="0">
      <items count="5">
        <item x="3"/>
        <item x="1"/>
        <item x="0"/>
        <item h="1" x="2"/>
        <item t="default"/>
      </items>
    </pivotField>
    <pivotField showAll="0"/>
    <pivotField showAll="0"/>
    <pivotField showAll="0">
      <items count="4">
        <item x="0"/>
        <item x="1"/>
        <item h="1" x="2"/>
        <item t="default"/>
      </items>
    </pivotField>
    <pivotField showAll="0"/>
    <pivotField showAll="0"/>
    <pivotField showAll="0">
      <items count="5">
        <item x="3"/>
        <item x="0"/>
        <item x="2"/>
        <item h="1" x="1"/>
        <item t="default"/>
      </items>
    </pivotField>
    <pivotField showAll="0"/>
    <pivotField showAll="0"/>
    <pivotField showAll="0">
      <items count="4">
        <item x="0"/>
        <item x="2"/>
        <item h="1" x="1"/>
        <item t="default"/>
      </items>
    </pivotField>
    <pivotField showAll="0">
      <items count="4">
        <item x="0"/>
        <item x="2"/>
        <item h="1" x="1"/>
        <item t="default"/>
      </items>
    </pivotField>
    <pivotField axis="axisRow" dataField="1" showAll="0">
      <items count="4">
        <item x="0"/>
        <item h="1" x="2"/>
        <item h="1" x="1"/>
        <item t="default"/>
      </items>
    </pivotField>
    <pivotField showAll="0"/>
    <pivotField showAll="0"/>
    <pivotField showAll="0"/>
  </pivotFields>
  <rowFields count="1">
    <field x="11"/>
  </rowFields>
  <rowItems count="2">
    <i>
      <x/>
    </i>
    <i t="grand">
      <x/>
    </i>
  </rowItems>
  <colItems count="1">
    <i/>
  </colItems>
  <dataFields count="1">
    <dataField name="Individuals with Complex Behavior Support" fld="1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A2245A4-0CF3-40A3-BD36-116E6C1D77D0}" name="PivotTable14"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G21:H24" firstHeaderRow="1" firstDataRow="1" firstDataCol="1"/>
  <pivotFields count="15">
    <pivotField showAll="0">
      <items count="5">
        <item x="3"/>
        <item x="1"/>
        <item x="0"/>
        <item x="2"/>
        <item t="default"/>
      </items>
    </pivotField>
    <pivotField showAll="0"/>
    <pivotField showAll="0">
      <items count="5">
        <item x="3"/>
        <item x="2"/>
        <item x="0"/>
        <item h="1" x="1"/>
        <item t="default"/>
      </items>
    </pivotField>
    <pivotField showAll="0">
      <items count="4">
        <item x="2"/>
        <item x="0"/>
        <item x="1"/>
        <item t="default"/>
      </items>
    </pivotField>
    <pivotField showAll="0"/>
    <pivotField showAll="0">
      <items count="5">
        <item x="2"/>
        <item x="3"/>
        <item x="0"/>
        <item h="1" x="1"/>
        <item t="default"/>
      </items>
    </pivotField>
    <pivotField showAll="0">
      <items count="5">
        <item x="3"/>
        <item x="2"/>
        <item x="0"/>
        <item h="1" x="1"/>
        <item t="default"/>
      </items>
    </pivotField>
    <pivotField showAll="0">
      <items count="5">
        <item x="0"/>
        <item x="3"/>
        <item h="1" x="1"/>
        <item x="2"/>
        <item t="default"/>
      </items>
    </pivotField>
    <pivotField showAll="0">
      <items count="5">
        <item x="2"/>
        <item x="3"/>
        <item x="0"/>
        <item h="1" x="1"/>
        <item t="default"/>
      </items>
    </pivotField>
    <pivotField showAll="0">
      <items count="5">
        <item x="3"/>
        <item x="2"/>
        <item x="0"/>
        <item x="1"/>
        <item t="default"/>
      </items>
    </pivotField>
    <pivotField showAll="0"/>
    <pivotField axis="axisRow" dataField="1" showAll="0">
      <items count="5">
        <item x="0"/>
        <item x="2"/>
        <item h="1" x="3"/>
        <item h="1" x="1"/>
        <item t="default"/>
      </items>
    </pivotField>
    <pivotField showAll="0">
      <items count="4">
        <item x="0"/>
        <item x="1"/>
        <item x="2"/>
        <item t="default"/>
      </items>
    </pivotField>
    <pivotField showAll="0"/>
    <pivotField showAll="0"/>
  </pivotFields>
  <rowFields count="1">
    <field x="11"/>
  </rowFields>
  <rowItems count="3">
    <i>
      <x/>
    </i>
    <i>
      <x v="1"/>
    </i>
    <i t="grand">
      <x/>
    </i>
  </rowItems>
  <colItems count="1">
    <i/>
  </colItems>
  <dataFields count="1">
    <dataField name="Transportation" fld="11" subtotal="count" baseField="0" baseItem="0"/>
  </dataFields>
  <formats count="2">
    <format dxfId="21">
      <pivotArea outline="0" collapsedLevelsAreSubtotals="1" fieldPosition="0"/>
    </format>
    <format dxfId="2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0.xml><?xml version="1.0" encoding="utf-8"?>
<pivotTableDefinition xmlns="http://schemas.openxmlformats.org/spreadsheetml/2006/main" xmlns:mc="http://schemas.openxmlformats.org/markup-compatibility/2006" xmlns:xr="http://schemas.microsoft.com/office/spreadsheetml/2014/revision" mc:Ignorable="xr" xr:uid="{BB7AC102-9AC7-4723-BA94-F4F31459516A}" name="PivotTable31"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B3:C6" firstHeaderRow="1" firstDataRow="1" firstDataCol="1"/>
  <pivotFields count="15">
    <pivotField axis="axisRow" dataField="1" showAll="0">
      <items count="5">
        <item x="3"/>
        <item x="1"/>
        <item h="1" x="0"/>
        <item h="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3">
    <i>
      <x/>
    </i>
    <i>
      <x v="1"/>
    </i>
    <i t="grand">
      <x/>
    </i>
  </rowItems>
  <colItems count="1">
    <i/>
  </colItems>
  <dataFields count="1">
    <dataField name=" Individuals with Complex Car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1.xml><?xml version="1.0" encoding="utf-8"?>
<pivotTableDefinition xmlns="http://schemas.openxmlformats.org/spreadsheetml/2006/main" xmlns:mc="http://schemas.openxmlformats.org/markup-compatibility/2006" xmlns:xr="http://schemas.microsoft.com/office/spreadsheetml/2014/revision" mc:Ignorable="xr" xr:uid="{BC62FB7C-C090-4F64-8A07-2434F45155FA}" name="PivotTable32"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E3:F5" firstHeaderRow="1" firstDataRow="1" firstDataCol="1"/>
  <pivotFields count="15">
    <pivotField showAll="0">
      <items count="5">
        <item x="1"/>
        <item x="0"/>
        <item x="3"/>
        <item h="1" x="2"/>
        <item t="default"/>
      </items>
    </pivotField>
    <pivotField axis="axisRow" dataField="1" showAll="0">
      <items count="4">
        <item x="1"/>
        <item h="1" x="0"/>
        <item h="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2">
    <i>
      <x/>
    </i>
    <i t="grand">
      <x/>
    </i>
  </rowItems>
  <colItems count="1">
    <i/>
  </colItems>
  <dataFields count="1">
    <dataField name="Individuals with Complex Medical Care"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2.xml><?xml version="1.0" encoding="utf-8"?>
<pivotTableDefinition xmlns="http://schemas.openxmlformats.org/spreadsheetml/2006/main" xmlns:mc="http://schemas.openxmlformats.org/markup-compatibility/2006" xmlns:xr="http://schemas.microsoft.com/office/spreadsheetml/2014/revision" mc:Ignorable="xr" xr:uid="{64DB4224-26A2-4BE9-8F0F-D8D736C64EE3}" name="PivotTable40"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B20:C22" firstHeaderRow="1" firstDataRow="1" firstDataCol="1"/>
  <pivotFields count="15">
    <pivotField showAll="0">
      <items count="5">
        <item x="3"/>
        <item x="1"/>
        <item x="0"/>
        <item h="1" x="2"/>
        <item t="default"/>
      </items>
    </pivotField>
    <pivotField showAll="0"/>
    <pivotField showAll="0"/>
    <pivotField showAll="0">
      <items count="4">
        <item x="0"/>
        <item x="1"/>
        <item h="1" x="2"/>
        <item t="default"/>
      </items>
    </pivotField>
    <pivotField showAll="0"/>
    <pivotField showAll="0"/>
    <pivotField showAll="0">
      <items count="5">
        <item x="3"/>
        <item x="0"/>
        <item x="2"/>
        <item h="1" x="1"/>
        <item t="default"/>
      </items>
    </pivotField>
    <pivotField showAll="0"/>
    <pivotField showAll="0"/>
    <pivotField axis="axisRow" dataField="1" showAll="0">
      <items count="4">
        <item x="0"/>
        <item h="1" x="2"/>
        <item h="1" x="1"/>
        <item t="default"/>
      </items>
    </pivotField>
    <pivotField showAll="0"/>
    <pivotField showAll="0"/>
    <pivotField showAll="0"/>
    <pivotField showAll="0"/>
    <pivotField showAll="0"/>
  </pivotFields>
  <rowFields count="1">
    <field x="9"/>
  </rowFields>
  <rowItems count="2">
    <i>
      <x/>
    </i>
    <i t="grand">
      <x/>
    </i>
  </rowItems>
  <colItems count="1">
    <i/>
  </colItems>
  <dataFields count="1">
    <dataField name="Individuals with Complex Care"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3.xml><?xml version="1.0" encoding="utf-8"?>
<pivotTableDefinition xmlns="http://schemas.openxmlformats.org/spreadsheetml/2006/main" xmlns:mc="http://schemas.openxmlformats.org/markup-compatibility/2006" xmlns:xr="http://schemas.microsoft.com/office/spreadsheetml/2014/revision" mc:Ignorable="xr" xr:uid="{410FEF19-3A99-4139-9FAB-47A9F47E814D}" name="PivotTable33"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H3:I6" firstHeaderRow="1" firstDataRow="1" firstDataCol="1"/>
  <pivotFields count="15">
    <pivotField showAll="0">
      <items count="5">
        <item x="1"/>
        <item x="0"/>
        <item x="3"/>
        <item h="1" x="2"/>
        <item t="default"/>
      </items>
    </pivotField>
    <pivotField showAll="0">
      <items count="4">
        <item x="1"/>
        <item x="0"/>
        <item h="1" x="2"/>
        <item t="default"/>
      </items>
    </pivotField>
    <pivotField axis="axisRow" dataField="1" showAll="0">
      <items count="5">
        <item x="2"/>
        <item x="1"/>
        <item h="1" x="0"/>
        <item h="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3">
    <i>
      <x/>
    </i>
    <i>
      <x v="1"/>
    </i>
    <i t="grand">
      <x/>
    </i>
  </rowItems>
  <colItems count="1">
    <i/>
  </colItems>
  <dataFields count="1">
    <dataField name=" Individuals with Complex Behavior Support"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4.xml><?xml version="1.0" encoding="utf-8"?>
<pivotTableDefinition xmlns="http://schemas.openxmlformats.org/spreadsheetml/2006/main" xmlns:mc="http://schemas.openxmlformats.org/markup-compatibility/2006" xmlns:xr="http://schemas.microsoft.com/office/spreadsheetml/2014/revision" mc:Ignorable="xr" xr:uid="{1242C467-D88B-443C-85B8-B3DF26451C86}" name="PivotTable41"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E20:F22" firstHeaderRow="1" firstDataRow="1" firstDataCol="1"/>
  <pivotFields count="15">
    <pivotField showAll="0">
      <items count="5">
        <item x="3"/>
        <item x="1"/>
        <item x="0"/>
        <item h="1" x="2"/>
        <item t="default"/>
      </items>
    </pivotField>
    <pivotField showAll="0"/>
    <pivotField showAll="0"/>
    <pivotField showAll="0">
      <items count="4">
        <item x="0"/>
        <item x="1"/>
        <item h="1" x="2"/>
        <item t="default"/>
      </items>
    </pivotField>
    <pivotField showAll="0"/>
    <pivotField showAll="0"/>
    <pivotField showAll="0">
      <items count="5">
        <item x="3"/>
        <item x="0"/>
        <item x="2"/>
        <item h="1" x="1"/>
        <item t="default"/>
      </items>
    </pivotField>
    <pivotField showAll="0"/>
    <pivotField showAll="0"/>
    <pivotField showAll="0">
      <items count="4">
        <item x="0"/>
        <item x="2"/>
        <item h="1" x="1"/>
        <item t="default"/>
      </items>
    </pivotField>
    <pivotField axis="axisRow" dataField="1" showAll="0">
      <items count="4">
        <item x="0"/>
        <item h="1" x="2"/>
        <item h="1" x="1"/>
        <item t="default"/>
      </items>
    </pivotField>
    <pivotField showAll="0"/>
    <pivotField showAll="0"/>
    <pivotField showAll="0"/>
    <pivotField showAll="0"/>
  </pivotFields>
  <rowFields count="1">
    <field x="10"/>
  </rowFields>
  <rowItems count="2">
    <i>
      <x/>
    </i>
    <i t="grand">
      <x/>
    </i>
  </rowItems>
  <colItems count="1">
    <i/>
  </colItems>
  <dataFields count="1">
    <dataField name="Individuals with Complex Medical Care" fld="1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5.xml><?xml version="1.0" encoding="utf-8"?>
<pivotTableDefinition xmlns="http://schemas.openxmlformats.org/spreadsheetml/2006/main" xmlns:mc="http://schemas.openxmlformats.org/markup-compatibility/2006" xmlns:xr="http://schemas.microsoft.com/office/spreadsheetml/2014/revision" mc:Ignorable="xr" xr:uid="{0F39A2FD-F50E-47A6-B30C-D54D3AFC4BBE}" name="PivotTable34"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B9:C11" firstHeaderRow="1" firstDataRow="1" firstDataCol="1"/>
  <pivotFields count="15">
    <pivotField showAll="0">
      <items count="5">
        <item x="3"/>
        <item x="1"/>
        <item x="0"/>
        <item h="1" x="2"/>
        <item t="default"/>
      </items>
    </pivotField>
    <pivotField showAll="0"/>
    <pivotField showAll="0"/>
    <pivotField axis="axisRow" dataField="1" showAll="0">
      <items count="4">
        <item x="0"/>
        <item h="1" x="1"/>
        <item h="1" x="2"/>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2">
    <i>
      <x/>
    </i>
    <i t="grand">
      <x/>
    </i>
  </rowItems>
  <colItems count="1">
    <i/>
  </colItems>
  <dataFields count="1">
    <dataField name="Individuals with Complex Care"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6.xml><?xml version="1.0" encoding="utf-8"?>
<pivotTableDefinition xmlns="http://schemas.openxmlformats.org/spreadsheetml/2006/main" xmlns:mc="http://schemas.openxmlformats.org/markup-compatibility/2006" xmlns:xr="http://schemas.microsoft.com/office/spreadsheetml/2014/revision" mc:Ignorable="xr" xr:uid="{341FD16C-AB19-440A-BED6-EE799C19B2EF}" name="PivotTable1" cacheId="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A4:B10" firstHeaderRow="1" firstDataRow="1" firstDataCol="1"/>
  <pivotFields count="5">
    <pivotField axis="axisRow" dataField="1" showAll="0">
      <items count="8">
        <item h="1" x="1"/>
        <item x="4"/>
        <item x="2"/>
        <item x="5"/>
        <item x="6"/>
        <item h="1" x="0"/>
        <item x="3"/>
        <item t="default"/>
      </items>
    </pivotField>
    <pivotField showAll="0"/>
    <pivotField showAll="0"/>
    <pivotField showAll="0"/>
    <pivotField showAll="0"/>
  </pivotFields>
  <rowFields count="1">
    <field x="0"/>
  </rowFields>
  <rowItems count="6">
    <i>
      <x v="1"/>
    </i>
    <i>
      <x v="2"/>
    </i>
    <i>
      <x v="3"/>
    </i>
    <i>
      <x v="4"/>
    </i>
    <i>
      <x v="6"/>
    </i>
    <i t="grand">
      <x/>
    </i>
  </rowItems>
  <colItems count="1">
    <i/>
  </colItems>
  <dataFields count="1">
    <dataField name="Count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7.xml><?xml version="1.0" encoding="utf-8"?>
<pivotTableDefinition xmlns="http://schemas.openxmlformats.org/spreadsheetml/2006/main" xmlns:mc="http://schemas.openxmlformats.org/markup-compatibility/2006" xmlns:xr="http://schemas.microsoft.com/office/spreadsheetml/2014/revision" mc:Ignorable="xr" xr:uid="{061D9D90-0D27-4428-B504-03F241FB0DE5}" name="PivotTable2" cacheId="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D4:E10" firstHeaderRow="1" firstDataRow="1" firstDataCol="1"/>
  <pivotFields count="5">
    <pivotField showAll="0">
      <items count="8">
        <item x="1"/>
        <item x="4"/>
        <item x="3"/>
        <item x="6"/>
        <item x="5"/>
        <item x="2"/>
        <item h="1" x="0"/>
        <item t="default"/>
      </items>
    </pivotField>
    <pivotField axis="axisRow" dataField="1" showAll="0">
      <items count="8">
        <item h="1" x="3"/>
        <item x="4"/>
        <item x="2"/>
        <item x="1"/>
        <item x="5"/>
        <item h="1" x="0"/>
        <item x="6"/>
        <item t="default"/>
      </items>
    </pivotField>
    <pivotField showAll="0"/>
    <pivotField showAll="0"/>
    <pivotField showAll="0"/>
  </pivotFields>
  <rowFields count="1">
    <field x="1"/>
  </rowFields>
  <rowItems count="6">
    <i>
      <x v="1"/>
    </i>
    <i>
      <x v="2"/>
    </i>
    <i>
      <x v="3"/>
    </i>
    <i>
      <x v="4"/>
    </i>
    <i>
      <x v="6"/>
    </i>
    <i t="grand">
      <x/>
    </i>
  </rowItems>
  <colItems count="1">
    <i/>
  </colItems>
  <dataFields count="1">
    <dataField name="Count"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8.xml><?xml version="1.0" encoding="utf-8"?>
<pivotTableDefinition xmlns="http://schemas.openxmlformats.org/spreadsheetml/2006/main" xmlns:mc="http://schemas.openxmlformats.org/markup-compatibility/2006" xmlns:xr="http://schemas.microsoft.com/office/spreadsheetml/2014/revision" mc:Ignorable="xr" xr:uid="{5AB3E374-F062-4566-96AC-305998CF9D6A}" name="PivotTable3" cacheId="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G4:H10" firstHeaderRow="1" firstDataRow="1" firstDataCol="1"/>
  <pivotFields count="5">
    <pivotField showAll="0">
      <items count="8">
        <item x="1"/>
        <item x="4"/>
        <item x="3"/>
        <item x="6"/>
        <item x="5"/>
        <item x="2"/>
        <item h="1" x="0"/>
        <item t="default"/>
      </items>
    </pivotField>
    <pivotField showAll="0">
      <items count="8">
        <item x="3"/>
        <item x="4"/>
        <item x="6"/>
        <item x="5"/>
        <item x="1"/>
        <item x="2"/>
        <item h="1" x="0"/>
        <item t="default"/>
      </items>
    </pivotField>
    <pivotField axis="axisRow" dataField="1" showAll="0">
      <items count="8">
        <item h="1" x="2"/>
        <item x="6"/>
        <item x="1"/>
        <item x="4"/>
        <item h="1" x="0"/>
        <item x="5"/>
        <item x="3"/>
        <item t="default"/>
      </items>
    </pivotField>
    <pivotField showAll="0"/>
    <pivotField showAll="0"/>
  </pivotFields>
  <rowFields count="1">
    <field x="2"/>
  </rowFields>
  <rowItems count="6">
    <i>
      <x v="1"/>
    </i>
    <i>
      <x v="2"/>
    </i>
    <i>
      <x v="3"/>
    </i>
    <i>
      <x v="5"/>
    </i>
    <i>
      <x v="6"/>
    </i>
    <i t="grand">
      <x/>
    </i>
  </rowItems>
  <colItems count="1">
    <i/>
  </colItems>
  <dataFields count="1">
    <dataField name="Count "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9.xml><?xml version="1.0" encoding="utf-8"?>
<pivotTableDefinition xmlns="http://schemas.openxmlformats.org/spreadsheetml/2006/main" xmlns:mc="http://schemas.openxmlformats.org/markup-compatibility/2006" xmlns:xr="http://schemas.microsoft.com/office/spreadsheetml/2014/revision" mc:Ignorable="xr" xr:uid="{4EFA46E7-E697-457F-82B7-29B417DFAA9B}" name="PivotTable4" cacheId="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A13:B17" firstHeaderRow="1" firstDataRow="1" firstDataCol="1"/>
  <pivotFields count="5">
    <pivotField showAll="0">
      <items count="8">
        <item x="1"/>
        <item x="4"/>
        <item x="3"/>
        <item x="6"/>
        <item x="5"/>
        <item x="2"/>
        <item h="1" x="0"/>
        <item t="default"/>
      </items>
    </pivotField>
    <pivotField showAll="0">
      <items count="8">
        <item x="3"/>
        <item x="4"/>
        <item x="6"/>
        <item x="5"/>
        <item x="1"/>
        <item x="2"/>
        <item h="1" x="0"/>
        <item t="default"/>
      </items>
    </pivotField>
    <pivotField showAll="0">
      <items count="8">
        <item h="1" x="2"/>
        <item x="6"/>
        <item x="1"/>
        <item x="4"/>
        <item h="1" x="0"/>
        <item x="5"/>
        <item x="3"/>
        <item t="default"/>
      </items>
    </pivotField>
    <pivotField axis="axisRow" dataField="1" showAll="0">
      <items count="6">
        <item h="1" x="2"/>
        <item x="4"/>
        <item x="1"/>
        <item h="1" x="0"/>
        <item x="3"/>
        <item t="default"/>
      </items>
    </pivotField>
    <pivotField showAll="0"/>
  </pivotFields>
  <rowFields count="1">
    <field x="3"/>
  </rowFields>
  <rowItems count="4">
    <i>
      <x v="1"/>
    </i>
    <i>
      <x v="2"/>
    </i>
    <i>
      <x v="4"/>
    </i>
    <i t="grand">
      <x/>
    </i>
  </rowItems>
  <colItems count="1">
    <i/>
  </colItems>
  <dataFields count="1">
    <dataField name="Count"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27B32F17-8B56-4378-84BC-87132E32DB49}" name="PivotTable6"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D3:E6" firstHeaderRow="1" firstDataRow="1" firstDataCol="1"/>
  <pivotFields count="15">
    <pivotField showAll="0">
      <items count="5">
        <item x="3"/>
        <item x="1"/>
        <item x="0"/>
        <item x="2"/>
        <item t="default"/>
      </items>
    </pivotField>
    <pivotField showAll="0"/>
    <pivotField showAll="0"/>
    <pivotField showAll="0">
      <items count="4">
        <item x="2"/>
        <item x="0"/>
        <item x="1"/>
        <item t="default"/>
      </items>
    </pivotField>
    <pivotField showAll="0"/>
    <pivotField showAll="0"/>
    <pivotField showAll="0">
      <items count="5">
        <item x="3"/>
        <item x="2"/>
        <item x="0"/>
        <item h="1" x="1"/>
        <item t="default"/>
      </items>
    </pivotField>
    <pivotField axis="axisRow" dataField="1" showAll="0">
      <items count="5">
        <item x="0"/>
        <item x="3"/>
        <item h="1" x="1"/>
        <item h="1" x="2"/>
        <item t="default"/>
      </items>
    </pivotField>
    <pivotField showAll="0"/>
    <pivotField showAll="0">
      <items count="5">
        <item x="3"/>
        <item x="2"/>
        <item x="0"/>
        <item x="1"/>
        <item t="default"/>
      </items>
    </pivotField>
    <pivotField showAll="0"/>
    <pivotField showAll="0"/>
    <pivotField showAll="0">
      <items count="4">
        <item x="0"/>
        <item x="1"/>
        <item x="2"/>
        <item t="default"/>
      </items>
    </pivotField>
    <pivotField showAll="0"/>
    <pivotField showAll="0"/>
  </pivotFields>
  <rowFields count="1">
    <field x="7"/>
  </rowFields>
  <rowItems count="3">
    <i>
      <x/>
    </i>
    <i>
      <x v="1"/>
    </i>
    <i t="grand">
      <x/>
    </i>
  </rowItems>
  <colItems count="1">
    <i/>
  </colItems>
  <dataFields count="1">
    <dataField name="Employment Services" fld="7" subtotal="count" baseField="0" baseItem="0"/>
  </dataFields>
  <formats count="2">
    <format dxfId="23">
      <pivotArea outline="0" collapsedLevelsAreSubtotals="1" fieldPosition="0"/>
    </format>
    <format dxfId="2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0.xml><?xml version="1.0" encoding="utf-8"?>
<pivotTableDefinition xmlns="http://schemas.openxmlformats.org/spreadsheetml/2006/main" xmlns:mc="http://schemas.openxmlformats.org/markup-compatibility/2006" xmlns:xr="http://schemas.microsoft.com/office/spreadsheetml/2014/revision" mc:Ignorable="xr" xr:uid="{F0E144BA-1DC8-4DFA-89CA-FA05B36D1DD2}" name="PivotTable5" cacheId="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D13:E19" firstHeaderRow="1" firstDataRow="1" firstDataCol="1"/>
  <pivotFields count="5">
    <pivotField showAll="0">
      <items count="8">
        <item x="1"/>
        <item x="4"/>
        <item x="3"/>
        <item x="6"/>
        <item x="5"/>
        <item x="2"/>
        <item h="1" x="0"/>
        <item t="default"/>
      </items>
    </pivotField>
    <pivotField showAll="0">
      <items count="8">
        <item h="1" x="3"/>
        <item x="4"/>
        <item x="6"/>
        <item x="5"/>
        <item x="1"/>
        <item x="2"/>
        <item h="1" x="0"/>
        <item t="default"/>
      </items>
    </pivotField>
    <pivotField showAll="0"/>
    <pivotField showAll="0"/>
    <pivotField axis="axisRow" dataField="1" showAll="0">
      <items count="8">
        <item h="1" x="2"/>
        <item x="6"/>
        <item x="5"/>
        <item x="1"/>
        <item x="4"/>
        <item h="1" x="0"/>
        <item x="3"/>
        <item t="default"/>
      </items>
    </pivotField>
  </pivotFields>
  <rowFields count="1">
    <field x="4"/>
  </rowFields>
  <rowItems count="6">
    <i>
      <x v="1"/>
    </i>
    <i>
      <x v="2"/>
    </i>
    <i>
      <x v="3"/>
    </i>
    <i>
      <x v="4"/>
    </i>
    <i>
      <x v="6"/>
    </i>
    <i t="grand">
      <x/>
    </i>
  </rowItems>
  <colItems count="1">
    <i/>
  </colItems>
  <dataFields count="1">
    <dataField name="Count"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1.xml><?xml version="1.0" encoding="utf-8"?>
<pivotTableDefinition xmlns="http://schemas.openxmlformats.org/spreadsheetml/2006/main" xmlns:mc="http://schemas.openxmlformats.org/markup-compatibility/2006" xmlns:xr="http://schemas.microsoft.com/office/spreadsheetml/2014/revision" mc:Ignorable="xr" xr:uid="{D1A8C3C8-1739-4BD9-BB0C-5457698731BB}" name="PivotTable6"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A3:B9" firstHeaderRow="1" firstDataRow="1" firstDataCol="1"/>
  <pivotFields count="1">
    <pivotField axis="axisRow" dataField="1" showAll="0">
      <items count="9">
        <item h="1" x="6"/>
        <item x="5"/>
        <item x="2"/>
        <item x="3"/>
        <item h="1" x="0"/>
        <item h="1" x="1"/>
        <item x="7"/>
        <item x="4"/>
        <item t="default"/>
      </items>
    </pivotField>
  </pivotFields>
  <rowFields count="1">
    <field x="0"/>
  </rowFields>
  <rowItems count="6">
    <i>
      <x v="1"/>
    </i>
    <i>
      <x v="2"/>
    </i>
    <i>
      <x v="3"/>
    </i>
    <i>
      <x v="6"/>
    </i>
    <i>
      <x v="7"/>
    </i>
    <i t="grand">
      <x/>
    </i>
  </rowItems>
  <colItems count="1">
    <i/>
  </colItems>
  <dataFields count="1">
    <dataField name="Count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6A1B1B83-C7DD-468F-B09B-F96EEE91F6E3}" name="PivotTable9"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D21:E24" firstHeaderRow="1" firstDataRow="1" firstDataCol="1"/>
  <pivotFields count="15">
    <pivotField showAll="0">
      <items count="5">
        <item x="3"/>
        <item x="1"/>
        <item x="0"/>
        <item x="2"/>
        <item t="default"/>
      </items>
    </pivotField>
    <pivotField showAll="0">
      <items count="5">
        <item x="3"/>
        <item x="1"/>
        <item x="0"/>
        <item h="1" x="2"/>
        <item t="default"/>
      </items>
    </pivotField>
    <pivotField showAll="0"/>
    <pivotField showAll="0">
      <items count="4">
        <item x="2"/>
        <item x="0"/>
        <item x="1"/>
        <item t="default"/>
      </items>
    </pivotField>
    <pivotField showAll="0">
      <items count="4">
        <item x="2"/>
        <item x="0"/>
        <item h="1" x="1"/>
        <item t="default"/>
      </items>
    </pivotField>
    <pivotField showAll="0"/>
    <pivotField showAll="0">
      <items count="5">
        <item x="3"/>
        <item x="2"/>
        <item x="0"/>
        <item h="1" x="1"/>
        <item t="default"/>
      </items>
    </pivotField>
    <pivotField showAll="0">
      <items count="5">
        <item x="3"/>
        <item x="2"/>
        <item x="0"/>
        <item h="1" x="1"/>
        <item t="default"/>
      </items>
    </pivotField>
    <pivotField showAll="0"/>
    <pivotField showAll="0">
      <items count="5">
        <item x="3"/>
        <item x="2"/>
        <item x="0"/>
        <item x="1"/>
        <item t="default"/>
      </items>
    </pivotField>
    <pivotField axis="axisRow" dataField="1" showAll="0">
      <items count="5">
        <item x="0"/>
        <item x="3"/>
        <item h="1" x="1"/>
        <item h="1" x="2"/>
        <item t="default"/>
      </items>
    </pivotField>
    <pivotField showAll="0"/>
    <pivotField showAll="0">
      <items count="4">
        <item x="0"/>
        <item x="1"/>
        <item x="2"/>
        <item t="default"/>
      </items>
    </pivotField>
    <pivotField showAll="0"/>
    <pivotField showAll="0"/>
  </pivotFields>
  <rowFields count="1">
    <field x="10"/>
  </rowFields>
  <rowItems count="3">
    <i>
      <x/>
    </i>
    <i>
      <x v="1"/>
    </i>
    <i t="grand">
      <x/>
    </i>
  </rowItems>
  <colItems count="1">
    <i/>
  </colItems>
  <dataFields count="1">
    <dataField name="Transportation" fld="10" subtotal="count" baseField="0" baseItem="0"/>
  </dataFields>
  <formats count="2">
    <format dxfId="25">
      <pivotArea outline="0" collapsedLevelsAreSubtotals="1" fieldPosition="0"/>
    </format>
    <format dxfId="2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A5B44CEF-3840-4131-A017-B4084FDB5752}" name="PivotTable13"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G15:H18" firstHeaderRow="1" firstDataRow="1" firstDataCol="1"/>
  <pivotFields count="15">
    <pivotField showAll="0">
      <items count="5">
        <item x="3"/>
        <item x="1"/>
        <item x="0"/>
        <item x="2"/>
        <item t="default"/>
      </items>
    </pivotField>
    <pivotField showAll="0"/>
    <pivotField showAll="0">
      <items count="5">
        <item x="3"/>
        <item x="2"/>
        <item x="0"/>
        <item h="1" x="1"/>
        <item t="default"/>
      </items>
    </pivotField>
    <pivotField showAll="0">
      <items count="4">
        <item x="2"/>
        <item x="0"/>
        <item x="1"/>
        <item t="default"/>
      </items>
    </pivotField>
    <pivotField showAll="0"/>
    <pivotField axis="axisRow" dataField="1" showAll="0">
      <items count="5">
        <item x="0"/>
        <item x="2"/>
        <item h="1" x="3"/>
        <item h="1" x="1"/>
        <item t="default"/>
      </items>
    </pivotField>
    <pivotField showAll="0">
      <items count="5">
        <item x="3"/>
        <item x="2"/>
        <item x="0"/>
        <item h="1" x="1"/>
        <item t="default"/>
      </items>
    </pivotField>
    <pivotField showAll="0">
      <items count="5">
        <item x="0"/>
        <item x="3"/>
        <item h="1" x="1"/>
        <item x="2"/>
        <item t="default"/>
      </items>
    </pivotField>
    <pivotField showAll="0">
      <items count="5">
        <item x="2"/>
        <item x="3"/>
        <item x="0"/>
        <item h="1" x="1"/>
        <item t="default"/>
      </items>
    </pivotField>
    <pivotField showAll="0">
      <items count="5">
        <item x="3"/>
        <item x="2"/>
        <item x="0"/>
        <item x="1"/>
        <item t="default"/>
      </items>
    </pivotField>
    <pivotField showAll="0"/>
    <pivotField showAll="0"/>
    <pivotField showAll="0">
      <items count="4">
        <item x="0"/>
        <item x="1"/>
        <item x="2"/>
        <item t="default"/>
      </items>
    </pivotField>
    <pivotField showAll="0"/>
    <pivotField showAll="0"/>
  </pivotFields>
  <rowFields count="1">
    <field x="5"/>
  </rowFields>
  <rowItems count="3">
    <i>
      <x/>
    </i>
    <i>
      <x v="1"/>
    </i>
    <i t="grand">
      <x/>
    </i>
  </rowItems>
  <colItems count="1">
    <i/>
  </colItems>
  <dataFields count="1">
    <dataField name="Adult Day Services" fld="5" subtotal="count" baseField="0" baseItem="0"/>
  </dataFields>
  <formats count="2">
    <format dxfId="27">
      <pivotArea outline="0" collapsedLevelsAreSubtotals="1" fieldPosition="0"/>
    </format>
    <format dxfId="2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B4CAECFD-FC5B-4615-BF68-54355B8A20E8}" name="PivotTable8"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D15:E17" firstHeaderRow="1" firstDataRow="1" firstDataCol="1"/>
  <pivotFields count="15">
    <pivotField showAll="0">
      <items count="5">
        <item x="3"/>
        <item x="1"/>
        <item x="0"/>
        <item x="2"/>
        <item t="default"/>
      </items>
    </pivotField>
    <pivotField showAll="0">
      <items count="5">
        <item x="3"/>
        <item x="1"/>
        <item x="0"/>
        <item h="1" x="2"/>
        <item t="default"/>
      </items>
    </pivotField>
    <pivotField showAll="0"/>
    <pivotField showAll="0">
      <items count="4">
        <item x="2"/>
        <item x="0"/>
        <item x="1"/>
        <item t="default"/>
      </items>
    </pivotField>
    <pivotField axis="axisRow" dataField="1" showAll="0">
      <items count="4">
        <item x="0"/>
        <item h="1" x="1"/>
        <item h="1" x="2"/>
        <item t="default"/>
      </items>
    </pivotField>
    <pivotField showAll="0"/>
    <pivotField showAll="0">
      <items count="5">
        <item x="3"/>
        <item x="2"/>
        <item x="0"/>
        <item h="1" x="1"/>
        <item t="default"/>
      </items>
    </pivotField>
    <pivotField showAll="0">
      <items count="5">
        <item x="3"/>
        <item x="2"/>
        <item x="0"/>
        <item h="1" x="1"/>
        <item t="default"/>
      </items>
    </pivotField>
    <pivotField showAll="0"/>
    <pivotField showAll="0">
      <items count="5">
        <item x="3"/>
        <item x="2"/>
        <item x="0"/>
        <item x="1"/>
        <item t="default"/>
      </items>
    </pivotField>
    <pivotField showAll="0"/>
    <pivotField showAll="0"/>
    <pivotField showAll="0">
      <items count="4">
        <item x="0"/>
        <item x="1"/>
        <item x="2"/>
        <item t="default"/>
      </items>
    </pivotField>
    <pivotField showAll="0"/>
    <pivotField showAll="0"/>
  </pivotFields>
  <rowFields count="1">
    <field x="4"/>
  </rowFields>
  <rowItems count="2">
    <i>
      <x/>
    </i>
    <i t="grand">
      <x/>
    </i>
  </rowItems>
  <colItems count="1">
    <i/>
  </colItems>
  <dataFields count="1">
    <dataField name="Adult Day Services" fld="4" subtotal="count" baseField="0" baseItem="0"/>
  </dataFields>
  <formats count="2">
    <format dxfId="29">
      <pivotArea outline="0" collapsedLevelsAreSubtotals="1" fieldPosition="0"/>
    </format>
    <format dxfId="3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69F6331C-CA0C-4EA5-A722-0B097F912E43}" name="PivotTable12" cacheId="0"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location ref="G9:H12" firstHeaderRow="1" firstDataRow="1" firstDataCol="1"/>
  <pivotFields count="15">
    <pivotField showAll="0">
      <items count="5">
        <item x="3"/>
        <item x="1"/>
        <item x="0"/>
        <item x="2"/>
        <item t="default"/>
      </items>
    </pivotField>
    <pivotField showAll="0"/>
    <pivotField axis="axisRow" dataField="1" showAll="0">
      <items count="5">
        <item x="0"/>
        <item x="3"/>
        <item h="1" x="2"/>
        <item h="1" x="1"/>
        <item t="default"/>
      </items>
    </pivotField>
    <pivotField showAll="0">
      <items count="4">
        <item x="2"/>
        <item x="0"/>
        <item x="1"/>
        <item t="default"/>
      </items>
    </pivotField>
    <pivotField showAll="0"/>
    <pivotField showAll="0"/>
    <pivotField showAll="0">
      <items count="5">
        <item x="3"/>
        <item x="2"/>
        <item x="0"/>
        <item h="1" x="1"/>
        <item t="default"/>
      </items>
    </pivotField>
    <pivotField showAll="0">
      <items count="5">
        <item x="0"/>
        <item x="3"/>
        <item h="1" x="1"/>
        <item x="2"/>
        <item t="default"/>
      </items>
    </pivotField>
    <pivotField showAll="0">
      <items count="5">
        <item x="2"/>
        <item x="3"/>
        <item x="0"/>
        <item h="1" x="1"/>
        <item t="default"/>
      </items>
    </pivotField>
    <pivotField showAll="0">
      <items count="5">
        <item x="3"/>
        <item x="2"/>
        <item x="0"/>
        <item x="1"/>
        <item t="default"/>
      </items>
    </pivotField>
    <pivotField showAll="0"/>
    <pivotField showAll="0"/>
    <pivotField showAll="0">
      <items count="4">
        <item x="0"/>
        <item x="1"/>
        <item x="2"/>
        <item t="default"/>
      </items>
    </pivotField>
    <pivotField showAll="0"/>
    <pivotField showAll="0"/>
  </pivotFields>
  <rowFields count="1">
    <field x="2"/>
  </rowFields>
  <rowItems count="3">
    <i>
      <x/>
    </i>
    <i>
      <x v="1"/>
    </i>
    <i t="grand">
      <x/>
    </i>
  </rowItems>
  <colItems count="1">
    <i/>
  </colItems>
  <dataFields count="1">
    <dataField name="Residential Waiver Services" fld="2" subtotal="count" baseField="0" baseItem="0"/>
  </dataFields>
  <formats count="2">
    <format dxfId="31">
      <pivotArea outline="0" collapsedLevelsAreSubtotals="1" fieldPosition="0"/>
    </format>
    <format dxfId="3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2" Type="http://schemas.openxmlformats.org/officeDocument/2006/relationships/pivotTable" Target="../pivotTables/pivotTable2.xml"/><Relationship Id="rId16" Type="http://schemas.openxmlformats.org/officeDocument/2006/relationships/printerSettings" Target="../printerSettings/printerSettings1.bin"/><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5" Type="http://schemas.openxmlformats.org/officeDocument/2006/relationships/pivotTable" Target="../pivotTables/pivotTable1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23.xml"/><Relationship Id="rId13" Type="http://schemas.openxmlformats.org/officeDocument/2006/relationships/pivotTable" Target="../pivotTables/pivotTable28.xml"/><Relationship Id="rId3" Type="http://schemas.openxmlformats.org/officeDocument/2006/relationships/pivotTable" Target="../pivotTables/pivotTable18.xml"/><Relationship Id="rId7" Type="http://schemas.openxmlformats.org/officeDocument/2006/relationships/pivotTable" Target="../pivotTables/pivotTable22.xml"/><Relationship Id="rId12" Type="http://schemas.openxmlformats.org/officeDocument/2006/relationships/pivotTable" Target="../pivotTables/pivotTable27.xml"/><Relationship Id="rId2" Type="http://schemas.openxmlformats.org/officeDocument/2006/relationships/pivotTable" Target="../pivotTables/pivotTable17.xml"/><Relationship Id="rId16" Type="http://schemas.openxmlformats.org/officeDocument/2006/relationships/printerSettings" Target="../printerSettings/printerSettings2.bin"/><Relationship Id="rId1" Type="http://schemas.openxmlformats.org/officeDocument/2006/relationships/pivotTable" Target="../pivotTables/pivotTable16.xml"/><Relationship Id="rId6" Type="http://schemas.openxmlformats.org/officeDocument/2006/relationships/pivotTable" Target="../pivotTables/pivotTable21.xml"/><Relationship Id="rId11" Type="http://schemas.openxmlformats.org/officeDocument/2006/relationships/pivotTable" Target="../pivotTables/pivotTable26.xml"/><Relationship Id="rId5" Type="http://schemas.openxmlformats.org/officeDocument/2006/relationships/pivotTable" Target="../pivotTables/pivotTable20.xml"/><Relationship Id="rId15" Type="http://schemas.openxmlformats.org/officeDocument/2006/relationships/pivotTable" Target="../pivotTables/pivotTable30.xml"/><Relationship Id="rId10" Type="http://schemas.openxmlformats.org/officeDocument/2006/relationships/pivotTable" Target="../pivotTables/pivotTable25.xml"/><Relationship Id="rId4" Type="http://schemas.openxmlformats.org/officeDocument/2006/relationships/pivotTable" Target="../pivotTables/pivotTable19.xml"/><Relationship Id="rId9" Type="http://schemas.openxmlformats.org/officeDocument/2006/relationships/pivotTable" Target="../pivotTables/pivotTable24.xml"/><Relationship Id="rId14" Type="http://schemas.openxmlformats.org/officeDocument/2006/relationships/pivotTable" Target="../pivotTables/pivotTable29.xml"/></Relationships>
</file>

<file path=xl/worksheets/_rels/sheet4.xml.rels><?xml version="1.0" encoding="UTF-8" standalone="yes"?>
<Relationships xmlns="http://schemas.openxmlformats.org/package/2006/relationships"><Relationship Id="rId8" Type="http://schemas.openxmlformats.org/officeDocument/2006/relationships/pivotTable" Target="../pivotTables/pivotTable38.xml"/><Relationship Id="rId13" Type="http://schemas.openxmlformats.org/officeDocument/2006/relationships/pivotTable" Target="../pivotTables/pivotTable43.xml"/><Relationship Id="rId3" Type="http://schemas.openxmlformats.org/officeDocument/2006/relationships/pivotTable" Target="../pivotTables/pivotTable33.xml"/><Relationship Id="rId7" Type="http://schemas.openxmlformats.org/officeDocument/2006/relationships/pivotTable" Target="../pivotTables/pivotTable37.xml"/><Relationship Id="rId12" Type="http://schemas.openxmlformats.org/officeDocument/2006/relationships/pivotTable" Target="../pivotTables/pivotTable42.xml"/><Relationship Id="rId2" Type="http://schemas.openxmlformats.org/officeDocument/2006/relationships/pivotTable" Target="../pivotTables/pivotTable32.xml"/><Relationship Id="rId16" Type="http://schemas.openxmlformats.org/officeDocument/2006/relationships/printerSettings" Target="../printerSettings/printerSettings3.bin"/><Relationship Id="rId1" Type="http://schemas.openxmlformats.org/officeDocument/2006/relationships/pivotTable" Target="../pivotTables/pivotTable31.xml"/><Relationship Id="rId6" Type="http://schemas.openxmlformats.org/officeDocument/2006/relationships/pivotTable" Target="../pivotTables/pivotTable36.xml"/><Relationship Id="rId11" Type="http://schemas.openxmlformats.org/officeDocument/2006/relationships/pivotTable" Target="../pivotTables/pivotTable41.xml"/><Relationship Id="rId5" Type="http://schemas.openxmlformats.org/officeDocument/2006/relationships/pivotTable" Target="../pivotTables/pivotTable35.xml"/><Relationship Id="rId15" Type="http://schemas.openxmlformats.org/officeDocument/2006/relationships/pivotTable" Target="../pivotTables/pivotTable45.xml"/><Relationship Id="rId10" Type="http://schemas.openxmlformats.org/officeDocument/2006/relationships/pivotTable" Target="../pivotTables/pivotTable40.xml"/><Relationship Id="rId4" Type="http://schemas.openxmlformats.org/officeDocument/2006/relationships/pivotTable" Target="../pivotTables/pivotTable34.xml"/><Relationship Id="rId9" Type="http://schemas.openxmlformats.org/officeDocument/2006/relationships/pivotTable" Target="../pivotTables/pivotTable39.xml"/><Relationship Id="rId14" Type="http://schemas.openxmlformats.org/officeDocument/2006/relationships/pivotTable" Target="../pivotTables/pivotTable44.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48.xml"/><Relationship Id="rId2" Type="http://schemas.openxmlformats.org/officeDocument/2006/relationships/pivotTable" Target="../pivotTables/pivotTable47.xml"/><Relationship Id="rId1" Type="http://schemas.openxmlformats.org/officeDocument/2006/relationships/pivotTable" Target="../pivotTables/pivotTable46.xml"/><Relationship Id="rId5" Type="http://schemas.openxmlformats.org/officeDocument/2006/relationships/pivotTable" Target="../pivotTables/pivotTable50.xml"/><Relationship Id="rId4" Type="http://schemas.openxmlformats.org/officeDocument/2006/relationships/pivotTable" Target="../pivotTables/pivotTable49.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5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6D6CB-9B9C-4B3A-BCA6-9829EBE35AB3}">
  <dimension ref="A1:H38"/>
  <sheetViews>
    <sheetView zoomScale="140" zoomScaleNormal="140" workbookViewId="0">
      <selection activeCell="D12" sqref="D12:E12"/>
      <pivotSelection pane="bottomRight" showHeader="1" extendable="1" axis="axisRow" start="2" max="3" activeRow="11" activeCol="3" previousRow="11" previousCol="3" click="1" r:id="rId1">
        <pivotArea dataOnly="0" grandRow="1" fieldPosition="0"/>
      </pivotSelection>
    </sheetView>
  </sheetViews>
  <sheetFormatPr defaultRowHeight="15" x14ac:dyDescent="0.25"/>
  <cols>
    <col min="1" max="1" width="11.28515625" bestFit="1" customWidth="1"/>
    <col min="2" max="2" width="27.5703125" style="2" customWidth="1"/>
    <col min="3" max="3" width="3.7109375" customWidth="1"/>
    <col min="4" max="4" width="11.28515625" bestFit="1" customWidth="1"/>
    <col min="5" max="5" width="28.42578125" customWidth="1"/>
    <col min="6" max="6" width="5" customWidth="1"/>
    <col min="7" max="7" width="11.28515625" bestFit="1" customWidth="1"/>
    <col min="8" max="8" width="28.5703125" customWidth="1"/>
    <col min="9" max="9" width="4.5703125" customWidth="1"/>
    <col min="10" max="10" width="7.28515625" bestFit="1" customWidth="1"/>
    <col min="11" max="11" width="9" bestFit="1" customWidth="1"/>
    <col min="13" max="13" width="7.28515625" bestFit="1" customWidth="1"/>
    <col min="14" max="14" width="12.140625" bestFit="1" customWidth="1"/>
    <col min="15" max="16" width="11.28515625" bestFit="1" customWidth="1"/>
  </cols>
  <sheetData>
    <row r="1" spans="1:8" ht="18.75" x14ac:dyDescent="0.3">
      <c r="A1" s="1" t="s">
        <v>0</v>
      </c>
      <c r="B1" s="1"/>
      <c r="D1" s="1" t="s">
        <v>1</v>
      </c>
      <c r="E1" s="1"/>
      <c r="G1" s="1" t="s">
        <v>2</v>
      </c>
      <c r="H1" s="1"/>
    </row>
    <row r="3" spans="1:8" x14ac:dyDescent="0.25">
      <c r="A3" s="20" t="s">
        <v>3</v>
      </c>
      <c r="B3" s="2" t="s">
        <v>4</v>
      </c>
      <c r="D3" s="20" t="s">
        <v>3</v>
      </c>
      <c r="E3" s="2" t="s">
        <v>4</v>
      </c>
      <c r="G3" s="20" t="s">
        <v>3</v>
      </c>
      <c r="H3" s="2" t="s">
        <v>4</v>
      </c>
    </row>
    <row r="4" spans="1:8" x14ac:dyDescent="0.25">
      <c r="A4" s="3" t="s">
        <v>5</v>
      </c>
      <c r="B4" s="22">
        <v>25</v>
      </c>
      <c r="D4" s="3" t="s">
        <v>5</v>
      </c>
      <c r="E4" s="22">
        <v>27</v>
      </c>
      <c r="G4" s="3" t="s">
        <v>5</v>
      </c>
      <c r="H4" s="22">
        <v>10</v>
      </c>
    </row>
    <row r="5" spans="1:8" x14ac:dyDescent="0.25">
      <c r="A5" s="3" t="s">
        <v>6</v>
      </c>
      <c r="B5" s="22">
        <v>3</v>
      </c>
      <c r="D5" s="3" t="s">
        <v>6</v>
      </c>
      <c r="E5" s="22">
        <v>2</v>
      </c>
      <c r="G5" s="3" t="s">
        <v>6</v>
      </c>
      <c r="H5" s="22">
        <v>10</v>
      </c>
    </row>
    <row r="6" spans="1:8" x14ac:dyDescent="0.25">
      <c r="A6" s="3" t="s">
        <v>8</v>
      </c>
      <c r="B6" s="22">
        <v>28</v>
      </c>
      <c r="D6" s="3" t="s">
        <v>8</v>
      </c>
      <c r="E6" s="22">
        <v>29</v>
      </c>
      <c r="G6" s="3" t="s">
        <v>8</v>
      </c>
      <c r="H6" s="22">
        <v>20</v>
      </c>
    </row>
    <row r="7" spans="1:8" x14ac:dyDescent="0.25">
      <c r="B7"/>
    </row>
    <row r="9" spans="1:8" x14ac:dyDescent="0.25">
      <c r="A9" s="20" t="s">
        <v>3</v>
      </c>
      <c r="B9" s="2" t="s">
        <v>9</v>
      </c>
      <c r="D9" s="20" t="s">
        <v>3</v>
      </c>
      <c r="E9" s="2" t="s">
        <v>9</v>
      </c>
      <c r="G9" s="20" t="s">
        <v>3</v>
      </c>
      <c r="H9" s="2" t="s">
        <v>9</v>
      </c>
    </row>
    <row r="10" spans="1:8" x14ac:dyDescent="0.25">
      <c r="A10" s="3" t="s">
        <v>5</v>
      </c>
      <c r="B10" s="22">
        <v>38</v>
      </c>
      <c r="D10" s="3" t="s">
        <v>5</v>
      </c>
      <c r="E10" s="22">
        <v>38</v>
      </c>
      <c r="G10" s="3" t="s">
        <v>5</v>
      </c>
      <c r="H10" s="22">
        <v>13</v>
      </c>
    </row>
    <row r="11" spans="1:8" x14ac:dyDescent="0.25">
      <c r="A11" s="3" t="s">
        <v>6</v>
      </c>
      <c r="B11" s="22">
        <v>2</v>
      </c>
      <c r="D11" s="3" t="s">
        <v>6</v>
      </c>
      <c r="E11" s="22">
        <v>1</v>
      </c>
      <c r="G11" s="3" t="s">
        <v>6</v>
      </c>
      <c r="H11" s="22">
        <v>17</v>
      </c>
    </row>
    <row r="12" spans="1:8" x14ac:dyDescent="0.25">
      <c r="A12" s="3" t="s">
        <v>8</v>
      </c>
      <c r="B12" s="22">
        <v>40</v>
      </c>
      <c r="D12" s="3" t="s">
        <v>8</v>
      </c>
      <c r="E12" s="22">
        <v>39</v>
      </c>
      <c r="G12" s="3" t="s">
        <v>8</v>
      </c>
      <c r="H12" s="22">
        <v>30</v>
      </c>
    </row>
    <row r="13" spans="1:8" x14ac:dyDescent="0.25">
      <c r="B13"/>
    </row>
    <row r="15" spans="1:8" x14ac:dyDescent="0.25">
      <c r="A15" s="20" t="s">
        <v>3</v>
      </c>
      <c r="B15" s="2" t="s">
        <v>10</v>
      </c>
      <c r="D15" s="20" t="s">
        <v>3</v>
      </c>
      <c r="E15" s="2" t="s">
        <v>10</v>
      </c>
      <c r="G15" s="20" t="s">
        <v>3</v>
      </c>
      <c r="H15" s="2" t="s">
        <v>10</v>
      </c>
    </row>
    <row r="16" spans="1:8" x14ac:dyDescent="0.25">
      <c r="A16" s="3" t="s">
        <v>5</v>
      </c>
      <c r="B16" s="22">
        <v>48</v>
      </c>
      <c r="D16" s="3" t="s">
        <v>5</v>
      </c>
      <c r="E16" s="22">
        <v>48</v>
      </c>
      <c r="G16" s="3" t="s">
        <v>5</v>
      </c>
      <c r="H16" s="22">
        <v>15</v>
      </c>
    </row>
    <row r="17" spans="1:8" x14ac:dyDescent="0.25">
      <c r="A17" s="3" t="s">
        <v>8</v>
      </c>
      <c r="B17" s="22">
        <v>48</v>
      </c>
      <c r="D17" s="3" t="s">
        <v>8</v>
      </c>
      <c r="E17" s="22">
        <v>48</v>
      </c>
      <c r="G17" s="3" t="s">
        <v>6</v>
      </c>
      <c r="H17" s="22">
        <v>22</v>
      </c>
    </row>
    <row r="18" spans="1:8" x14ac:dyDescent="0.25">
      <c r="B18"/>
      <c r="G18" s="3" t="s">
        <v>8</v>
      </c>
      <c r="H18" s="22">
        <v>37</v>
      </c>
    </row>
    <row r="19" spans="1:8" x14ac:dyDescent="0.25">
      <c r="A19" s="3"/>
      <c r="D19" s="3"/>
      <c r="E19" s="2"/>
    </row>
    <row r="21" spans="1:8" x14ac:dyDescent="0.25">
      <c r="A21" s="20" t="s">
        <v>3</v>
      </c>
      <c r="B21" s="2" t="s">
        <v>11</v>
      </c>
      <c r="D21" s="20" t="s">
        <v>3</v>
      </c>
      <c r="E21" s="2" t="s">
        <v>11</v>
      </c>
      <c r="G21" s="20" t="s">
        <v>3</v>
      </c>
      <c r="H21" s="2" t="s">
        <v>11</v>
      </c>
    </row>
    <row r="22" spans="1:8" x14ac:dyDescent="0.25">
      <c r="A22" s="3" t="s">
        <v>5</v>
      </c>
      <c r="B22" s="22">
        <v>43</v>
      </c>
      <c r="D22" s="3" t="s">
        <v>5</v>
      </c>
      <c r="E22" s="22">
        <v>44</v>
      </c>
      <c r="G22" s="3" t="s">
        <v>5</v>
      </c>
      <c r="H22" s="22">
        <v>17</v>
      </c>
    </row>
    <row r="23" spans="1:8" x14ac:dyDescent="0.25">
      <c r="A23" s="3" t="s">
        <v>6</v>
      </c>
      <c r="B23" s="22">
        <v>5</v>
      </c>
      <c r="D23" s="3" t="s">
        <v>6</v>
      </c>
      <c r="E23" s="22">
        <v>4</v>
      </c>
      <c r="G23" s="3" t="s">
        <v>6</v>
      </c>
      <c r="H23" s="22">
        <v>21</v>
      </c>
    </row>
    <row r="24" spans="1:8" x14ac:dyDescent="0.25">
      <c r="A24" s="3" t="s">
        <v>8</v>
      </c>
      <c r="B24" s="22">
        <v>48</v>
      </c>
      <c r="D24" s="3" t="s">
        <v>8</v>
      </c>
      <c r="E24" s="22">
        <v>48</v>
      </c>
      <c r="G24" s="3" t="s">
        <v>8</v>
      </c>
      <c r="H24" s="22">
        <v>38</v>
      </c>
    </row>
    <row r="25" spans="1:8" x14ac:dyDescent="0.25">
      <c r="B25"/>
    </row>
    <row r="26" spans="1:8" x14ac:dyDescent="0.25">
      <c r="B26"/>
    </row>
    <row r="27" spans="1:8" x14ac:dyDescent="0.25">
      <c r="A27" t="s">
        <v>3</v>
      </c>
      <c r="B27" s="2" t="s">
        <v>12</v>
      </c>
      <c r="D27" t="s">
        <v>3</v>
      </c>
      <c r="E27" s="2" t="s">
        <v>12</v>
      </c>
      <c r="G27" t="s">
        <v>3</v>
      </c>
      <c r="H27" s="2" t="s">
        <v>12</v>
      </c>
    </row>
    <row r="28" spans="1:8" x14ac:dyDescent="0.25">
      <c r="A28" s="3" t="s">
        <v>5</v>
      </c>
      <c r="B28" s="2">
        <v>18</v>
      </c>
      <c r="D28" s="3" t="s">
        <v>5</v>
      </c>
      <c r="E28" s="2">
        <v>18</v>
      </c>
      <c r="G28" s="3" t="s">
        <v>5</v>
      </c>
      <c r="H28" s="2">
        <v>4</v>
      </c>
    </row>
    <row r="29" spans="1:8" x14ac:dyDescent="0.25">
      <c r="A29" s="3" t="s">
        <v>7</v>
      </c>
      <c r="B29" s="2">
        <v>31</v>
      </c>
      <c r="D29" s="3" t="s">
        <v>7</v>
      </c>
      <c r="E29" s="2">
        <v>30</v>
      </c>
      <c r="G29" s="3" t="s">
        <v>6</v>
      </c>
      <c r="H29" s="2">
        <v>11</v>
      </c>
    </row>
    <row r="30" spans="1:8" x14ac:dyDescent="0.25">
      <c r="A30" s="3" t="s">
        <v>8</v>
      </c>
      <c r="B30" s="2">
        <v>49</v>
      </c>
      <c r="D30" s="3" t="s">
        <v>8</v>
      </c>
      <c r="E30" s="2">
        <v>48</v>
      </c>
      <c r="G30" s="3" t="s">
        <v>7</v>
      </c>
      <c r="H30" s="2">
        <v>32</v>
      </c>
    </row>
    <row r="31" spans="1:8" x14ac:dyDescent="0.25">
      <c r="B31"/>
      <c r="G31" s="3" t="s">
        <v>8</v>
      </c>
      <c r="H31" s="2">
        <v>47</v>
      </c>
    </row>
    <row r="32" spans="1:8" x14ac:dyDescent="0.25">
      <c r="B32"/>
    </row>
    <row r="33" spans="2:2" x14ac:dyDescent="0.25">
      <c r="B33"/>
    </row>
    <row r="34" spans="2:2" x14ac:dyDescent="0.25">
      <c r="B34"/>
    </row>
    <row r="35" spans="2:2" x14ac:dyDescent="0.25">
      <c r="B35"/>
    </row>
    <row r="36" spans="2:2" x14ac:dyDescent="0.25">
      <c r="B36"/>
    </row>
    <row r="37" spans="2:2" x14ac:dyDescent="0.25">
      <c r="B37"/>
    </row>
    <row r="38" spans="2:2" x14ac:dyDescent="0.25">
      <c r="B38"/>
    </row>
  </sheetData>
  <mergeCells count="3">
    <mergeCell ref="A1:B1"/>
    <mergeCell ref="D1:E1"/>
    <mergeCell ref="G1:H1"/>
  </mergeCells>
  <pageMargins left="0.7" right="0.7" top="0.75" bottom="0.75" header="0.3" footer="0.3"/>
  <pageSetup orientation="portrait" verticalDpi="0"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7495A-48B2-48A5-9E0C-8C7A361FE093}">
  <dimension ref="A1:B19"/>
  <sheetViews>
    <sheetView zoomScale="160" zoomScaleNormal="160" workbookViewId="0">
      <selection activeCell="B21" sqref="B21"/>
    </sheetView>
  </sheetViews>
  <sheetFormatPr defaultRowHeight="15" x14ac:dyDescent="0.25"/>
  <cols>
    <col min="1" max="1" width="35.42578125" style="4" customWidth="1"/>
    <col min="2" max="2" width="60.7109375" customWidth="1"/>
  </cols>
  <sheetData>
    <row r="1" spans="1:2" x14ac:dyDescent="0.25">
      <c r="A1" s="4" t="s">
        <v>13</v>
      </c>
      <c r="B1" t="s">
        <v>14</v>
      </c>
    </row>
    <row r="3" spans="1:2" ht="43.5" x14ac:dyDescent="0.25">
      <c r="A3" s="5" t="s">
        <v>15</v>
      </c>
      <c r="B3">
        <f>COUNTIF('[1]Clean Report'!V2:V65,"Traditional employee benefits (health, dental, vision, disability, and life insurance)")</f>
        <v>12</v>
      </c>
    </row>
    <row r="4" spans="1:2" x14ac:dyDescent="0.25">
      <c r="A4" s="5" t="s">
        <v>16</v>
      </c>
      <c r="B4">
        <f>COUNTIF('[1]Clean Report'!W2:W65, "Bonuses")</f>
        <v>22</v>
      </c>
    </row>
    <row r="5" spans="1:2" x14ac:dyDescent="0.25">
      <c r="A5" s="5" t="s">
        <v>17</v>
      </c>
      <c r="B5">
        <f>COUNTIF('[1]Clean Report'!X2:X65, "Paid Time Off")</f>
        <v>3</v>
      </c>
    </row>
    <row r="6" spans="1:2" x14ac:dyDescent="0.25">
      <c r="A6" s="5" t="s">
        <v>18</v>
      </c>
      <c r="B6">
        <f>COUNTIF('[1]Clean Report'!Y2:Y65, "Education and Training")</f>
        <v>14</v>
      </c>
    </row>
    <row r="7" spans="1:2" x14ac:dyDescent="0.25">
      <c r="A7" s="5" t="s">
        <v>19</v>
      </c>
      <c r="B7">
        <f>COUNTIF('[1]Clean Report'!Z2:Z65, "Retirement")</f>
        <v>7</v>
      </c>
    </row>
    <row r="8" spans="1:2" x14ac:dyDescent="0.25">
      <c r="A8" s="5" t="s">
        <v>20</v>
      </c>
      <c r="B8">
        <f>COUNTIF('[1]Clean Report'!AA2:AA65, "Employee Assistance Program")</f>
        <v>3</v>
      </c>
    </row>
    <row r="9" spans="1:2" x14ac:dyDescent="0.25">
      <c r="A9" s="5" t="s">
        <v>21</v>
      </c>
      <c r="B9">
        <f>COUNTIF('[1]Clean Report'!AB2:AB65, "Childcare cost assistance")</f>
        <v>0</v>
      </c>
    </row>
    <row r="10" spans="1:2" x14ac:dyDescent="0.25">
      <c r="A10" s="5" t="s">
        <v>22</v>
      </c>
      <c r="B10" s="4" t="s">
        <v>23</v>
      </c>
    </row>
    <row r="11" spans="1:2" x14ac:dyDescent="0.25">
      <c r="B11" s="4" t="s">
        <v>24</v>
      </c>
    </row>
    <row r="12" spans="1:2" x14ac:dyDescent="0.25">
      <c r="B12" s="4" t="s">
        <v>25</v>
      </c>
    </row>
    <row r="13" spans="1:2" x14ac:dyDescent="0.25">
      <c r="B13" s="4" t="s">
        <v>26</v>
      </c>
    </row>
    <row r="14" spans="1:2" ht="45" x14ac:dyDescent="0.25">
      <c r="B14" s="4" t="s">
        <v>27</v>
      </c>
    </row>
    <row r="15" spans="1:2" ht="30" x14ac:dyDescent="0.25">
      <c r="B15" s="4" t="s">
        <v>28</v>
      </c>
    </row>
    <row r="16" spans="1:2" x14ac:dyDescent="0.25">
      <c r="B16" s="4" t="s">
        <v>29</v>
      </c>
    </row>
    <row r="17" spans="2:2" x14ac:dyDescent="0.25">
      <c r="B17" s="4" t="s">
        <v>30</v>
      </c>
    </row>
    <row r="18" spans="2:2" x14ac:dyDescent="0.25">
      <c r="B18" s="4" t="s">
        <v>31</v>
      </c>
    </row>
    <row r="19" spans="2:2" ht="45" x14ac:dyDescent="0.25">
      <c r="B19" s="4" t="s">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0AD86-8473-40DF-91F0-5A895434A537}">
  <dimension ref="A1:I30"/>
  <sheetViews>
    <sheetView zoomScale="140" zoomScaleNormal="140" workbookViewId="0">
      <selection activeCell="G14" sqref="G14"/>
    </sheetView>
  </sheetViews>
  <sheetFormatPr defaultRowHeight="15" x14ac:dyDescent="0.25"/>
  <cols>
    <col min="1" max="1" width="27.28515625" customWidth="1"/>
    <col min="2" max="2" width="11.28515625" bestFit="1" customWidth="1"/>
    <col min="3" max="3" width="15.85546875" bestFit="1" customWidth="1"/>
    <col min="5" max="5" width="11.28515625" bestFit="1" customWidth="1"/>
    <col min="6" max="6" width="37.42578125" bestFit="1" customWidth="1"/>
    <col min="8" max="8" width="11.28515625" bestFit="1" customWidth="1"/>
    <col min="9" max="9" width="41.28515625" bestFit="1" customWidth="1"/>
  </cols>
  <sheetData>
    <row r="1" spans="1:9" ht="40.5" customHeight="1" x14ac:dyDescent="0.25">
      <c r="A1" s="6" t="s">
        <v>33</v>
      </c>
      <c r="B1" s="7"/>
      <c r="C1" s="7"/>
      <c r="D1" s="7"/>
      <c r="E1" s="7"/>
      <c r="F1" s="7"/>
      <c r="G1" s="7"/>
      <c r="H1" s="7"/>
      <c r="I1" s="7"/>
    </row>
    <row r="3" spans="1:9" x14ac:dyDescent="0.25">
      <c r="B3" s="20" t="s">
        <v>3</v>
      </c>
      <c r="C3" t="s">
        <v>34</v>
      </c>
      <c r="E3" s="20" t="s">
        <v>3</v>
      </c>
      <c r="F3" t="s">
        <v>35</v>
      </c>
      <c r="H3" s="20" t="s">
        <v>3</v>
      </c>
      <c r="I3" t="s">
        <v>36</v>
      </c>
    </row>
    <row r="4" spans="1:9" x14ac:dyDescent="0.25">
      <c r="A4" s="8" t="s">
        <v>12</v>
      </c>
      <c r="B4" s="3" t="s">
        <v>5</v>
      </c>
      <c r="C4" s="21">
        <v>14</v>
      </c>
      <c r="E4" s="3" t="s">
        <v>5</v>
      </c>
      <c r="F4" s="21">
        <v>11</v>
      </c>
      <c r="H4" s="3" t="s">
        <v>5</v>
      </c>
      <c r="I4" s="21">
        <v>7</v>
      </c>
    </row>
    <row r="5" spans="1:9" x14ac:dyDescent="0.25">
      <c r="A5" s="8"/>
      <c r="B5" s="3" t="s">
        <v>6</v>
      </c>
      <c r="C5" s="21">
        <v>3</v>
      </c>
      <c r="E5" s="3" t="s">
        <v>6</v>
      </c>
      <c r="F5" s="21">
        <v>6</v>
      </c>
      <c r="H5" s="3" t="s">
        <v>6</v>
      </c>
      <c r="I5" s="21">
        <v>9</v>
      </c>
    </row>
    <row r="6" spans="1:9" x14ac:dyDescent="0.25">
      <c r="A6" s="8"/>
      <c r="B6" s="3" t="s">
        <v>8</v>
      </c>
      <c r="C6" s="21">
        <v>17</v>
      </c>
      <c r="E6" s="3" t="s">
        <v>8</v>
      </c>
      <c r="F6" s="21">
        <v>17</v>
      </c>
      <c r="H6" s="3" t="s">
        <v>8</v>
      </c>
      <c r="I6" s="21">
        <v>16</v>
      </c>
    </row>
    <row r="9" spans="1:9" x14ac:dyDescent="0.25">
      <c r="B9" s="20" t="s">
        <v>3</v>
      </c>
      <c r="C9" t="s">
        <v>37</v>
      </c>
      <c r="E9" s="20" t="s">
        <v>3</v>
      </c>
      <c r="F9" t="s">
        <v>35</v>
      </c>
      <c r="H9" s="20" t="s">
        <v>3</v>
      </c>
      <c r="I9" t="s">
        <v>36</v>
      </c>
    </row>
    <row r="10" spans="1:9" x14ac:dyDescent="0.25">
      <c r="A10" s="9" t="s">
        <v>38</v>
      </c>
      <c r="B10" s="3" t="s">
        <v>5</v>
      </c>
      <c r="C10" s="21">
        <v>27</v>
      </c>
      <c r="E10" s="3" t="s">
        <v>5</v>
      </c>
      <c r="F10" s="21">
        <v>15</v>
      </c>
      <c r="H10" s="3" t="s">
        <v>5</v>
      </c>
      <c r="I10" s="21">
        <v>19</v>
      </c>
    </row>
    <row r="11" spans="1:9" x14ac:dyDescent="0.25">
      <c r="A11" s="9"/>
      <c r="B11" s="10" t="s">
        <v>6</v>
      </c>
      <c r="C11" s="23">
        <v>12</v>
      </c>
      <c r="E11" s="10" t="s">
        <v>6</v>
      </c>
      <c r="F11" s="23">
        <v>21</v>
      </c>
      <c r="H11" s="10" t="s">
        <v>6</v>
      </c>
      <c r="I11" s="23">
        <v>15</v>
      </c>
    </row>
    <row r="12" spans="1:9" x14ac:dyDescent="0.25">
      <c r="A12" s="9"/>
      <c r="B12" s="3" t="s">
        <v>8</v>
      </c>
      <c r="C12" s="21">
        <v>39</v>
      </c>
      <c r="E12" s="3" t="s">
        <v>8</v>
      </c>
      <c r="F12" s="21">
        <v>36</v>
      </c>
      <c r="H12" s="3" t="s">
        <v>8</v>
      </c>
      <c r="I12" s="21">
        <v>34</v>
      </c>
    </row>
    <row r="15" spans="1:9" x14ac:dyDescent="0.25">
      <c r="B15" s="20" t="s">
        <v>3</v>
      </c>
      <c r="C15" t="s">
        <v>34</v>
      </c>
      <c r="E15" s="20" t="s">
        <v>3</v>
      </c>
      <c r="F15" t="s">
        <v>35</v>
      </c>
      <c r="H15" s="20" t="s">
        <v>3</v>
      </c>
      <c r="I15" t="s">
        <v>36</v>
      </c>
    </row>
    <row r="16" spans="1:9" x14ac:dyDescent="0.25">
      <c r="A16" s="8" t="s">
        <v>10</v>
      </c>
      <c r="B16" s="3" t="s">
        <v>5</v>
      </c>
      <c r="C16" s="21">
        <v>43</v>
      </c>
      <c r="E16" s="3" t="s">
        <v>5</v>
      </c>
      <c r="F16" s="21">
        <v>29</v>
      </c>
      <c r="H16" s="3" t="s">
        <v>5</v>
      </c>
      <c r="I16" s="21">
        <v>27</v>
      </c>
    </row>
    <row r="17" spans="1:9" x14ac:dyDescent="0.25">
      <c r="A17" s="8"/>
      <c r="B17" s="3" t="s">
        <v>6</v>
      </c>
      <c r="C17" s="21">
        <v>5</v>
      </c>
      <c r="E17" s="10" t="s">
        <v>6</v>
      </c>
      <c r="F17" s="23">
        <v>16</v>
      </c>
      <c r="H17" s="10" t="s">
        <v>6</v>
      </c>
      <c r="I17" s="23">
        <v>17</v>
      </c>
    </row>
    <row r="18" spans="1:9" x14ac:dyDescent="0.25">
      <c r="A18" s="8"/>
      <c r="B18" s="3" t="s">
        <v>8</v>
      </c>
      <c r="C18" s="21">
        <v>48</v>
      </c>
      <c r="E18" s="3" t="s">
        <v>8</v>
      </c>
      <c r="F18" s="21">
        <v>45</v>
      </c>
      <c r="H18" s="3" t="s">
        <v>8</v>
      </c>
      <c r="I18" s="21">
        <v>44</v>
      </c>
    </row>
    <row r="21" spans="1:9" x14ac:dyDescent="0.25">
      <c r="B21" s="20" t="s">
        <v>3</v>
      </c>
      <c r="C21" t="s">
        <v>34</v>
      </c>
      <c r="E21" s="20" t="s">
        <v>3</v>
      </c>
      <c r="F21" t="s">
        <v>35</v>
      </c>
      <c r="H21" s="20" t="s">
        <v>3</v>
      </c>
      <c r="I21" t="s">
        <v>36</v>
      </c>
    </row>
    <row r="22" spans="1:9" x14ac:dyDescent="0.25">
      <c r="A22" s="9" t="s">
        <v>4</v>
      </c>
      <c r="B22" s="3" t="s">
        <v>5</v>
      </c>
      <c r="C22" s="21">
        <v>27</v>
      </c>
      <c r="E22" s="3" t="s">
        <v>5</v>
      </c>
      <c r="F22" s="21">
        <v>14</v>
      </c>
      <c r="H22" s="3" t="s">
        <v>5</v>
      </c>
      <c r="I22" s="21">
        <v>12</v>
      </c>
    </row>
    <row r="23" spans="1:9" x14ac:dyDescent="0.25">
      <c r="A23" s="9"/>
      <c r="B23" s="3" t="s">
        <v>6</v>
      </c>
      <c r="C23" s="21">
        <v>1</v>
      </c>
      <c r="E23" s="10" t="s">
        <v>6</v>
      </c>
      <c r="F23" s="23">
        <v>10</v>
      </c>
      <c r="H23" s="10" t="s">
        <v>6</v>
      </c>
      <c r="I23" s="23">
        <v>11</v>
      </c>
    </row>
    <row r="24" spans="1:9" x14ac:dyDescent="0.25">
      <c r="A24" s="9"/>
      <c r="B24" s="3" t="s">
        <v>8</v>
      </c>
      <c r="C24" s="21">
        <v>28</v>
      </c>
      <c r="E24" s="3" t="s">
        <v>8</v>
      </c>
      <c r="F24" s="21">
        <v>24</v>
      </c>
      <c r="H24" s="3" t="s">
        <v>8</v>
      </c>
      <c r="I24" s="21">
        <v>23</v>
      </c>
    </row>
    <row r="27" spans="1:9" x14ac:dyDescent="0.25">
      <c r="B27" s="20" t="s">
        <v>3</v>
      </c>
      <c r="C27" t="s">
        <v>34</v>
      </c>
      <c r="E27" s="20" t="s">
        <v>3</v>
      </c>
      <c r="F27" t="s">
        <v>35</v>
      </c>
      <c r="H27" s="20" t="s">
        <v>3</v>
      </c>
      <c r="I27" t="s">
        <v>36</v>
      </c>
    </row>
    <row r="28" spans="1:9" x14ac:dyDescent="0.25">
      <c r="A28" s="9" t="s">
        <v>11</v>
      </c>
      <c r="B28" s="3" t="s">
        <v>5</v>
      </c>
      <c r="C28" s="21">
        <v>38</v>
      </c>
      <c r="E28" s="3" t="s">
        <v>5</v>
      </c>
      <c r="F28" s="21">
        <v>24</v>
      </c>
      <c r="H28" s="3" t="s">
        <v>5</v>
      </c>
      <c r="I28" s="21">
        <v>23</v>
      </c>
    </row>
    <row r="29" spans="1:9" x14ac:dyDescent="0.25">
      <c r="A29" s="9"/>
      <c r="B29" s="10" t="s">
        <v>6</v>
      </c>
      <c r="C29" s="23">
        <v>10</v>
      </c>
      <c r="E29" s="10" t="s">
        <v>6</v>
      </c>
      <c r="F29" s="23">
        <v>20</v>
      </c>
      <c r="H29" s="10" t="s">
        <v>6</v>
      </c>
      <c r="I29" s="23">
        <v>19</v>
      </c>
    </row>
    <row r="30" spans="1:9" x14ac:dyDescent="0.25">
      <c r="A30" s="9"/>
      <c r="B30" s="3" t="s">
        <v>8</v>
      </c>
      <c r="C30" s="21">
        <v>48</v>
      </c>
      <c r="E30" s="3" t="s">
        <v>8</v>
      </c>
      <c r="F30" s="21">
        <v>44</v>
      </c>
      <c r="H30" s="3" t="s">
        <v>8</v>
      </c>
      <c r="I30" s="21">
        <v>42</v>
      </c>
    </row>
  </sheetData>
  <mergeCells count="6">
    <mergeCell ref="A1:I1"/>
    <mergeCell ref="A4:A6"/>
    <mergeCell ref="A10:A12"/>
    <mergeCell ref="A16:A18"/>
    <mergeCell ref="A22:A24"/>
    <mergeCell ref="A28:A30"/>
  </mergeCells>
  <pageMargins left="0.7" right="0.7" top="0.75" bottom="0.75" header="0.3" footer="0.3"/>
  <pageSetup orientation="portrait" verticalDpi="0"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769EA-B3D1-4E9D-8251-026C37FEB90F}">
  <dimension ref="A1:N28"/>
  <sheetViews>
    <sheetView topLeftCell="A11" zoomScale="130" zoomScaleNormal="130" workbookViewId="0">
      <selection activeCell="H25" sqref="H25"/>
    </sheetView>
  </sheetViews>
  <sheetFormatPr defaultRowHeight="15" x14ac:dyDescent="0.25"/>
  <cols>
    <col min="1" max="1" width="24.5703125" customWidth="1"/>
    <col min="2" max="2" width="11.28515625" bestFit="1" customWidth="1"/>
    <col min="3" max="3" width="28.42578125" bestFit="1" customWidth="1"/>
    <col min="4" max="4" width="5.7109375" customWidth="1"/>
    <col min="5" max="5" width="11.28515625" bestFit="1" customWidth="1"/>
    <col min="6" max="6" width="36.28515625" bestFit="1" customWidth="1"/>
    <col min="7" max="7" width="5.7109375" customWidth="1"/>
    <col min="8" max="8" width="11.28515625" bestFit="1" customWidth="1"/>
    <col min="9" max="9" width="40.140625" bestFit="1" customWidth="1"/>
  </cols>
  <sheetData>
    <row r="1" spans="1:14" ht="42" customHeight="1" x14ac:dyDescent="0.25">
      <c r="A1" s="11" t="s">
        <v>39</v>
      </c>
      <c r="B1" s="12"/>
      <c r="C1" s="12"/>
      <c r="D1" s="12"/>
      <c r="E1" s="12"/>
      <c r="F1" s="12"/>
      <c r="G1" s="12"/>
      <c r="H1" s="12"/>
      <c r="I1" s="12"/>
      <c r="K1" s="13" t="s">
        <v>40</v>
      </c>
      <c r="L1" s="13"/>
      <c r="M1" s="13"/>
      <c r="N1" s="13"/>
    </row>
    <row r="3" spans="1:14" x14ac:dyDescent="0.25">
      <c r="B3" s="20" t="s">
        <v>3</v>
      </c>
      <c r="C3" t="s">
        <v>41</v>
      </c>
      <c r="E3" s="20" t="s">
        <v>3</v>
      </c>
      <c r="F3" t="s">
        <v>42</v>
      </c>
      <c r="H3" s="20" t="s">
        <v>3</v>
      </c>
      <c r="I3" t="s">
        <v>43</v>
      </c>
      <c r="K3" s="14">
        <v>0</v>
      </c>
      <c r="L3" s="14" t="s">
        <v>44</v>
      </c>
      <c r="M3" s="14" t="s">
        <v>45</v>
      </c>
      <c r="N3" s="14" t="s">
        <v>46</v>
      </c>
    </row>
    <row r="4" spans="1:14" x14ac:dyDescent="0.25">
      <c r="A4" s="15" t="s">
        <v>12</v>
      </c>
      <c r="B4" s="3" t="s">
        <v>5</v>
      </c>
      <c r="C4" s="21">
        <v>1</v>
      </c>
      <c r="E4" s="3" t="s">
        <v>6</v>
      </c>
      <c r="F4" s="21">
        <v>16</v>
      </c>
      <c r="H4" s="3" t="s">
        <v>5</v>
      </c>
      <c r="I4" s="21">
        <v>1</v>
      </c>
    </row>
    <row r="5" spans="1:14" x14ac:dyDescent="0.25">
      <c r="A5" s="15"/>
      <c r="B5" s="3" t="s">
        <v>6</v>
      </c>
      <c r="C5" s="21">
        <v>15</v>
      </c>
      <c r="E5" s="3" t="s">
        <v>8</v>
      </c>
      <c r="F5" s="21">
        <v>16</v>
      </c>
      <c r="H5" s="3" t="s">
        <v>6</v>
      </c>
      <c r="I5" s="21">
        <v>13</v>
      </c>
      <c r="K5">
        <f>COUNTIF('[1]Clean Report'!BL2:BL65, "0")</f>
        <v>15</v>
      </c>
      <c r="L5">
        <f>COUNTIF('[1]Clean Report'!BL2:BL65, "1-5")</f>
        <v>2</v>
      </c>
      <c r="M5">
        <f>COUNTIF('[1]Clean Report'!BL2:BL65,("6-10"))</f>
        <v>0</v>
      </c>
      <c r="N5">
        <f>COUNTIF('[1]Clean Report'!BL2:BL65, 11-15)</f>
        <v>0</v>
      </c>
    </row>
    <row r="6" spans="1:14" x14ac:dyDescent="0.25">
      <c r="A6" s="15"/>
      <c r="B6" s="3" t="s">
        <v>8</v>
      </c>
      <c r="C6" s="21">
        <v>16</v>
      </c>
      <c r="H6" s="3" t="s">
        <v>8</v>
      </c>
      <c r="I6" s="21">
        <v>14</v>
      </c>
    </row>
    <row r="9" spans="1:14" x14ac:dyDescent="0.25">
      <c r="B9" s="20" t="s">
        <v>3</v>
      </c>
      <c r="C9" t="s">
        <v>47</v>
      </c>
      <c r="E9" s="20" t="s">
        <v>3</v>
      </c>
      <c r="F9" t="s">
        <v>42</v>
      </c>
      <c r="H9" s="20" t="s">
        <v>3</v>
      </c>
      <c r="I9" t="s">
        <v>48</v>
      </c>
      <c r="K9" s="14">
        <v>0</v>
      </c>
      <c r="L9" s="14" t="s">
        <v>44</v>
      </c>
      <c r="M9" s="14" t="s">
        <v>45</v>
      </c>
      <c r="N9" s="14" t="s">
        <v>46</v>
      </c>
    </row>
    <row r="10" spans="1:14" x14ac:dyDescent="0.25">
      <c r="A10" s="9" t="s">
        <v>38</v>
      </c>
      <c r="B10" s="3" t="s">
        <v>6</v>
      </c>
      <c r="C10" s="21">
        <v>36</v>
      </c>
      <c r="E10" s="3" t="s">
        <v>6</v>
      </c>
      <c r="F10" s="21">
        <v>34</v>
      </c>
      <c r="H10" s="3" t="s">
        <v>6</v>
      </c>
      <c r="I10" s="21">
        <v>33</v>
      </c>
      <c r="K10">
        <f>COUNTIF('[1]Clean Report'!BM2:BM65, "0")</f>
        <v>38</v>
      </c>
      <c r="L10">
        <f>COUNTIF('[1]Clean Report'!BM2:BM65, "1-5")</f>
        <v>0</v>
      </c>
      <c r="M10">
        <f>COUNTIF('[1]Clean Report'!BM2:BM65, "6-10")</f>
        <v>0</v>
      </c>
      <c r="N10">
        <f>COUNTIF('[1]Clean Report'!BM2:BM65, "11-15")</f>
        <v>0</v>
      </c>
    </row>
    <row r="11" spans="1:14" x14ac:dyDescent="0.25">
      <c r="A11" s="9"/>
      <c r="B11" s="3" t="s">
        <v>8</v>
      </c>
      <c r="C11" s="21">
        <v>36</v>
      </c>
      <c r="E11" s="3" t="s">
        <v>8</v>
      </c>
      <c r="F11" s="21">
        <v>34</v>
      </c>
      <c r="H11" s="3" t="s">
        <v>8</v>
      </c>
      <c r="I11" s="21">
        <v>33</v>
      </c>
    </row>
    <row r="12" spans="1:14" x14ac:dyDescent="0.25">
      <c r="A12" s="9"/>
    </row>
    <row r="14" spans="1:14" x14ac:dyDescent="0.25">
      <c r="B14" s="20" t="s">
        <v>3</v>
      </c>
      <c r="C14" t="s">
        <v>47</v>
      </c>
      <c r="E14" s="20" t="s">
        <v>3</v>
      </c>
      <c r="F14" t="s">
        <v>42</v>
      </c>
      <c r="H14" s="20" t="s">
        <v>3</v>
      </c>
      <c r="I14" t="s">
        <v>48</v>
      </c>
      <c r="K14" s="14">
        <v>0</v>
      </c>
      <c r="L14" s="14" t="s">
        <v>44</v>
      </c>
      <c r="M14" s="14" t="s">
        <v>45</v>
      </c>
      <c r="N14" s="14" t="s">
        <v>46</v>
      </c>
    </row>
    <row r="15" spans="1:14" x14ac:dyDescent="0.25">
      <c r="A15" s="9" t="s">
        <v>10</v>
      </c>
      <c r="B15" s="3" t="s">
        <v>5</v>
      </c>
      <c r="C15" s="21">
        <v>2</v>
      </c>
      <c r="E15" s="3" t="s">
        <v>5</v>
      </c>
      <c r="F15" s="21">
        <v>1</v>
      </c>
      <c r="H15" s="3" t="s">
        <v>5</v>
      </c>
      <c r="I15" s="21">
        <v>1</v>
      </c>
      <c r="K15">
        <f>COUNTIF('[1]Clean Report'!BN2:BN65, "0")</f>
        <v>45</v>
      </c>
      <c r="L15">
        <f>COUNTIF('[1]Clean Report'!BN2:BN65, "1-5")</f>
        <v>2</v>
      </c>
      <c r="M15">
        <f>COUNTIF('[1]Clean Report'!BN2:BN65, "6-10")</f>
        <v>0</v>
      </c>
      <c r="N15">
        <f>COUNTIF('[1]Clean Report'!BN2:BN65, "11-15")</f>
        <v>0</v>
      </c>
    </row>
    <row r="16" spans="1:14" x14ac:dyDescent="0.25">
      <c r="A16" s="9"/>
      <c r="B16" s="3" t="s">
        <v>6</v>
      </c>
      <c r="C16" s="21">
        <v>44</v>
      </c>
      <c r="E16" s="3" t="s">
        <v>6</v>
      </c>
      <c r="F16" s="21">
        <v>40</v>
      </c>
      <c r="H16" s="3" t="s">
        <v>6</v>
      </c>
      <c r="I16" s="21">
        <v>39</v>
      </c>
    </row>
    <row r="17" spans="1:14" x14ac:dyDescent="0.25">
      <c r="A17" s="9"/>
      <c r="B17" s="3" t="s">
        <v>8</v>
      </c>
      <c r="C17" s="21">
        <v>46</v>
      </c>
      <c r="E17" s="3" t="s">
        <v>8</v>
      </c>
      <c r="F17" s="21">
        <v>41</v>
      </c>
      <c r="H17" s="3" t="s">
        <v>8</v>
      </c>
      <c r="I17" s="21">
        <v>40</v>
      </c>
    </row>
    <row r="20" spans="1:14" x14ac:dyDescent="0.25">
      <c r="B20" s="20" t="s">
        <v>3</v>
      </c>
      <c r="C20" t="s">
        <v>47</v>
      </c>
      <c r="E20" s="20" t="s">
        <v>3</v>
      </c>
      <c r="F20" t="s">
        <v>42</v>
      </c>
      <c r="H20" s="20" t="s">
        <v>3</v>
      </c>
      <c r="I20" t="s">
        <v>48</v>
      </c>
      <c r="K20" s="14">
        <v>0</v>
      </c>
      <c r="L20" s="14" t="s">
        <v>44</v>
      </c>
      <c r="M20" s="14" t="s">
        <v>45</v>
      </c>
      <c r="N20" s="14" t="s">
        <v>46</v>
      </c>
    </row>
    <row r="21" spans="1:14" x14ac:dyDescent="0.25">
      <c r="A21" s="9" t="s">
        <v>4</v>
      </c>
      <c r="B21" s="3" t="s">
        <v>6</v>
      </c>
      <c r="C21" s="21">
        <v>27</v>
      </c>
      <c r="E21" s="3" t="s">
        <v>6</v>
      </c>
      <c r="F21" s="21">
        <v>23</v>
      </c>
      <c r="H21" s="3" t="s">
        <v>6</v>
      </c>
      <c r="I21" s="21">
        <v>23</v>
      </c>
      <c r="K21">
        <f>COUNTIF('[1]Clean Report'!BO2:BO65, "0")</f>
        <v>28</v>
      </c>
      <c r="L21">
        <f>COUNTIF('[1]Clean Report'!BO2:BO65, "1-5")</f>
        <v>0</v>
      </c>
      <c r="M21">
        <f>COUNTIF('[1]Clean Report'!BO2:BO65, "6-10")</f>
        <v>0</v>
      </c>
      <c r="N21">
        <f>COUNTIF('[1]Clean Report'!BO2:BO65, "11-15")</f>
        <v>0</v>
      </c>
    </row>
    <row r="22" spans="1:14" x14ac:dyDescent="0.25">
      <c r="A22" s="9"/>
      <c r="B22" s="3" t="s">
        <v>8</v>
      </c>
      <c r="C22" s="21">
        <v>27</v>
      </c>
      <c r="E22" s="3" t="s">
        <v>8</v>
      </c>
      <c r="F22" s="21">
        <v>23</v>
      </c>
      <c r="H22" s="3" t="s">
        <v>8</v>
      </c>
      <c r="I22" s="21">
        <v>23</v>
      </c>
    </row>
    <row r="23" spans="1:14" x14ac:dyDescent="0.25">
      <c r="A23" s="9"/>
    </row>
    <row r="25" spans="1:14" x14ac:dyDescent="0.25">
      <c r="B25" s="20" t="s">
        <v>3</v>
      </c>
      <c r="C25" t="s">
        <v>47</v>
      </c>
      <c r="E25" s="20" t="s">
        <v>3</v>
      </c>
      <c r="F25" t="s">
        <v>42</v>
      </c>
      <c r="H25" s="20" t="s">
        <v>3</v>
      </c>
      <c r="I25" t="s">
        <v>48</v>
      </c>
      <c r="K25" s="14">
        <v>0</v>
      </c>
      <c r="L25" s="14" t="s">
        <v>44</v>
      </c>
      <c r="M25" s="14" t="s">
        <v>45</v>
      </c>
      <c r="N25" s="14" t="s">
        <v>46</v>
      </c>
    </row>
    <row r="26" spans="1:14" x14ac:dyDescent="0.25">
      <c r="A26" s="9" t="s">
        <v>11</v>
      </c>
      <c r="B26" s="3" t="s">
        <v>5</v>
      </c>
      <c r="C26" s="21">
        <v>1</v>
      </c>
      <c r="E26" s="3" t="s">
        <v>5</v>
      </c>
      <c r="F26" s="21">
        <v>1</v>
      </c>
      <c r="H26" s="3" t="s">
        <v>5</v>
      </c>
      <c r="I26" s="21">
        <v>1</v>
      </c>
      <c r="K26">
        <f>COUNTIF('[1]Clean Report'!BP2:BP65, "0")</f>
        <v>45</v>
      </c>
      <c r="L26">
        <f>COUNTIF('[1]Clean Report'!BP2:BP65, "1-5")</f>
        <v>1</v>
      </c>
      <c r="M26">
        <f>COUNTIF('[1]Clean Report'!BP2:BP65, "6-10")</f>
        <v>0</v>
      </c>
      <c r="N26">
        <f>COUNTIF('[1]Clean Report'!BP2:BP65, "11-15")</f>
        <v>0</v>
      </c>
    </row>
    <row r="27" spans="1:14" x14ac:dyDescent="0.25">
      <c r="A27" s="9"/>
      <c r="B27" s="3" t="s">
        <v>6</v>
      </c>
      <c r="C27" s="21">
        <v>45</v>
      </c>
      <c r="E27" s="3" t="s">
        <v>6</v>
      </c>
      <c r="F27" s="21">
        <v>38</v>
      </c>
      <c r="H27" s="3" t="s">
        <v>6</v>
      </c>
      <c r="I27" s="21">
        <v>39</v>
      </c>
    </row>
    <row r="28" spans="1:14" x14ac:dyDescent="0.25">
      <c r="A28" s="9"/>
      <c r="B28" s="3" t="s">
        <v>8</v>
      </c>
      <c r="C28" s="21">
        <v>46</v>
      </c>
      <c r="E28" s="3" t="s">
        <v>8</v>
      </c>
      <c r="F28" s="21">
        <v>39</v>
      </c>
      <c r="H28" s="3" t="s">
        <v>8</v>
      </c>
      <c r="I28" s="21">
        <v>40</v>
      </c>
    </row>
  </sheetData>
  <mergeCells count="7">
    <mergeCell ref="A26:A28"/>
    <mergeCell ref="A1:I1"/>
    <mergeCell ref="K1:N1"/>
    <mergeCell ref="A4:A6"/>
    <mergeCell ref="A10:A12"/>
    <mergeCell ref="A15:A17"/>
    <mergeCell ref="A21:A23"/>
  </mergeCells>
  <pageMargins left="0.7" right="0.7" top="0.75" bottom="0.75" header="0.3" footer="0.3"/>
  <pageSetup orientation="portrait" vertic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3FF0D-A293-42A2-A11E-B345D3CB9B7A}">
  <dimension ref="A1:O20"/>
  <sheetViews>
    <sheetView topLeftCell="A2" zoomScale="130" zoomScaleNormal="130" workbookViewId="0">
      <selection activeCell="B21" sqref="B21"/>
    </sheetView>
  </sheetViews>
  <sheetFormatPr defaultRowHeight="15" x14ac:dyDescent="0.25"/>
  <cols>
    <col min="1" max="1" width="34.5703125" bestFit="1" customWidth="1"/>
    <col min="2" max="2" width="6.28515625" bestFit="1" customWidth="1"/>
    <col min="3" max="3" width="11.7109375" bestFit="1" customWidth="1"/>
    <col min="4" max="4" width="34.5703125" bestFit="1" customWidth="1"/>
    <col min="5" max="5" width="6.28515625" bestFit="1" customWidth="1"/>
    <col min="7" max="7" width="34.5703125" bestFit="1" customWidth="1"/>
    <col min="8" max="8" width="6.7109375" bestFit="1" customWidth="1"/>
  </cols>
  <sheetData>
    <row r="1" spans="1:15" ht="30.75" customHeight="1" x14ac:dyDescent="0.25">
      <c r="A1" s="16" t="s">
        <v>49</v>
      </c>
      <c r="B1" s="16"/>
      <c r="C1" s="16"/>
      <c r="D1" s="16"/>
      <c r="E1" s="16"/>
      <c r="F1" s="16"/>
      <c r="G1" s="16"/>
      <c r="H1" s="16"/>
      <c r="I1" s="4"/>
      <c r="J1" s="4"/>
      <c r="K1" s="4"/>
      <c r="L1" s="4"/>
      <c r="M1" s="4"/>
      <c r="N1" s="4"/>
      <c r="O1" s="4"/>
    </row>
    <row r="3" spans="1:15" ht="27" customHeight="1" x14ac:dyDescent="0.25">
      <c r="A3" s="17" t="s">
        <v>12</v>
      </c>
      <c r="D3" s="18" t="s">
        <v>38</v>
      </c>
      <c r="G3" s="18" t="s">
        <v>10</v>
      </c>
    </row>
    <row r="4" spans="1:15" ht="27" customHeight="1" x14ac:dyDescent="0.25">
      <c r="A4" t="s">
        <v>3</v>
      </c>
      <c r="B4" t="s">
        <v>50</v>
      </c>
      <c r="D4" t="s">
        <v>3</v>
      </c>
      <c r="E4" t="s">
        <v>14</v>
      </c>
      <c r="G4" t="s">
        <v>3</v>
      </c>
      <c r="H4" t="s">
        <v>50</v>
      </c>
    </row>
    <row r="5" spans="1:15" ht="27" customHeight="1" x14ac:dyDescent="0.25">
      <c r="A5" s="3" t="s">
        <v>51</v>
      </c>
      <c r="B5">
        <v>3</v>
      </c>
      <c r="D5" s="3" t="s">
        <v>51</v>
      </c>
      <c r="E5">
        <v>5</v>
      </c>
      <c r="G5" s="3" t="s">
        <v>51</v>
      </c>
      <c r="H5">
        <v>3</v>
      </c>
    </row>
    <row r="6" spans="1:15" ht="27" customHeight="1" x14ac:dyDescent="0.25">
      <c r="A6" s="3" t="s">
        <v>52</v>
      </c>
      <c r="B6">
        <v>8</v>
      </c>
      <c r="D6" s="3" t="s">
        <v>52</v>
      </c>
      <c r="E6">
        <v>16</v>
      </c>
      <c r="G6" s="3" t="s">
        <v>52</v>
      </c>
      <c r="H6">
        <v>17</v>
      </c>
    </row>
    <row r="7" spans="1:15" ht="27" customHeight="1" x14ac:dyDescent="0.25">
      <c r="A7" s="3" t="s">
        <v>53</v>
      </c>
      <c r="B7">
        <v>4</v>
      </c>
      <c r="D7" s="3" t="s">
        <v>53</v>
      </c>
      <c r="E7">
        <v>12</v>
      </c>
      <c r="G7" s="3" t="s">
        <v>53</v>
      </c>
      <c r="H7">
        <v>25</v>
      </c>
    </row>
    <row r="8" spans="1:15" ht="27" customHeight="1" x14ac:dyDescent="0.25">
      <c r="A8" s="3" t="s">
        <v>54</v>
      </c>
      <c r="B8">
        <v>2</v>
      </c>
      <c r="D8" s="3" t="s">
        <v>54</v>
      </c>
      <c r="E8">
        <v>4</v>
      </c>
      <c r="G8" s="3" t="s">
        <v>54</v>
      </c>
      <c r="H8">
        <v>2</v>
      </c>
    </row>
    <row r="9" spans="1:15" ht="27" customHeight="1" x14ac:dyDescent="0.25">
      <c r="A9" s="3" t="s">
        <v>55</v>
      </c>
      <c r="B9">
        <v>1</v>
      </c>
      <c r="D9" s="3" t="s">
        <v>55</v>
      </c>
      <c r="E9">
        <v>2</v>
      </c>
      <c r="G9" s="3" t="s">
        <v>55</v>
      </c>
      <c r="H9">
        <v>4</v>
      </c>
    </row>
    <row r="10" spans="1:15" ht="27" customHeight="1" x14ac:dyDescent="0.25">
      <c r="A10" s="3" t="s">
        <v>8</v>
      </c>
      <c r="B10">
        <v>18</v>
      </c>
      <c r="D10" s="3" t="s">
        <v>8</v>
      </c>
      <c r="E10">
        <v>39</v>
      </c>
      <c r="G10" s="3" t="s">
        <v>8</v>
      </c>
      <c r="H10">
        <v>51</v>
      </c>
    </row>
    <row r="12" spans="1:15" ht="46.5" customHeight="1" x14ac:dyDescent="0.25">
      <c r="A12" s="18" t="s">
        <v>4</v>
      </c>
      <c r="D12" s="18" t="s">
        <v>11</v>
      </c>
    </row>
    <row r="13" spans="1:15" x14ac:dyDescent="0.25">
      <c r="A13" t="s">
        <v>3</v>
      </c>
      <c r="B13" t="s">
        <v>14</v>
      </c>
      <c r="D13" t="s">
        <v>3</v>
      </c>
      <c r="E13" t="s">
        <v>14</v>
      </c>
    </row>
    <row r="14" spans="1:15" ht="23.25" customHeight="1" x14ac:dyDescent="0.25">
      <c r="A14" s="3" t="s">
        <v>52</v>
      </c>
      <c r="B14">
        <v>8</v>
      </c>
      <c r="D14" s="3" t="s">
        <v>51</v>
      </c>
      <c r="E14">
        <v>1</v>
      </c>
    </row>
    <row r="15" spans="1:15" ht="23.25" customHeight="1" x14ac:dyDescent="0.25">
      <c r="A15" s="3" t="s">
        <v>53</v>
      </c>
      <c r="B15">
        <v>20</v>
      </c>
      <c r="D15" s="3" t="s">
        <v>52</v>
      </c>
      <c r="E15">
        <v>15</v>
      </c>
    </row>
    <row r="16" spans="1:15" ht="23.25" customHeight="1" x14ac:dyDescent="0.25">
      <c r="A16" s="3" t="s">
        <v>55</v>
      </c>
      <c r="B16">
        <v>1</v>
      </c>
      <c r="D16" s="3" t="s">
        <v>53</v>
      </c>
      <c r="E16">
        <v>27</v>
      </c>
    </row>
    <row r="17" spans="1:5" x14ac:dyDescent="0.25">
      <c r="A17" s="3" t="s">
        <v>8</v>
      </c>
      <c r="B17">
        <v>29</v>
      </c>
      <c r="D17" s="3" t="s">
        <v>54</v>
      </c>
      <c r="E17">
        <v>2</v>
      </c>
    </row>
    <row r="18" spans="1:5" ht="23.25" customHeight="1" x14ac:dyDescent="0.25">
      <c r="D18" s="3" t="s">
        <v>55</v>
      </c>
      <c r="E18">
        <v>4</v>
      </c>
    </row>
    <row r="19" spans="1:5" ht="15" customHeight="1" x14ac:dyDescent="0.25">
      <c r="D19" s="3" t="s">
        <v>8</v>
      </c>
      <c r="E19">
        <v>49</v>
      </c>
    </row>
    <row r="20" spans="1:5" ht="15" customHeight="1" x14ac:dyDescent="0.25"/>
  </sheetData>
  <mergeCells count="1">
    <mergeCell ref="A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80C5A-C938-4E29-BA9F-75719217E9F0}">
  <dimension ref="A1:B9"/>
  <sheetViews>
    <sheetView zoomScale="150" zoomScaleNormal="150" workbookViewId="0">
      <selection activeCell="B21" sqref="B21"/>
    </sheetView>
  </sheetViews>
  <sheetFormatPr defaultRowHeight="15" x14ac:dyDescent="0.25"/>
  <cols>
    <col min="1" max="1" width="56" bestFit="1" customWidth="1"/>
    <col min="2" max="2" width="6.7109375" bestFit="1" customWidth="1"/>
  </cols>
  <sheetData>
    <row r="1" spans="1:2" x14ac:dyDescent="0.25">
      <c r="A1" t="s">
        <v>56</v>
      </c>
    </row>
    <row r="3" spans="1:2" x14ac:dyDescent="0.25">
      <c r="A3" t="s">
        <v>3</v>
      </c>
      <c r="B3" t="s">
        <v>50</v>
      </c>
    </row>
    <row r="4" spans="1:2" ht="24.75" customHeight="1" x14ac:dyDescent="0.25">
      <c r="A4" s="3" t="s">
        <v>57</v>
      </c>
      <c r="B4">
        <v>8</v>
      </c>
    </row>
    <row r="5" spans="1:2" ht="24.75" customHeight="1" x14ac:dyDescent="0.25">
      <c r="A5" s="3" t="s">
        <v>58</v>
      </c>
      <c r="B5">
        <v>25</v>
      </c>
    </row>
    <row r="6" spans="1:2" ht="24.75" customHeight="1" x14ac:dyDescent="0.25">
      <c r="A6" s="3" t="s">
        <v>59</v>
      </c>
      <c r="B6">
        <v>22</v>
      </c>
    </row>
    <row r="7" spans="1:2" ht="24.75" customHeight="1" x14ac:dyDescent="0.25">
      <c r="A7" s="3" t="s">
        <v>60</v>
      </c>
      <c r="B7">
        <v>2</v>
      </c>
    </row>
    <row r="8" spans="1:2" ht="24.75" customHeight="1" x14ac:dyDescent="0.25">
      <c r="A8" s="3" t="s">
        <v>61</v>
      </c>
      <c r="B8">
        <v>3</v>
      </c>
    </row>
    <row r="9" spans="1:2" x14ac:dyDescent="0.25">
      <c r="A9" s="3" t="s">
        <v>8</v>
      </c>
      <c r="B9">
        <v>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06B0-CBA8-470C-AB41-AEEC088FDCF7}">
  <dimension ref="A1:A33"/>
  <sheetViews>
    <sheetView tabSelected="1" zoomScale="140" zoomScaleNormal="140" workbookViewId="0">
      <selection activeCell="B21" sqref="B21"/>
    </sheetView>
  </sheetViews>
  <sheetFormatPr defaultRowHeight="15" x14ac:dyDescent="0.25"/>
  <cols>
    <col min="1" max="1" width="90" style="4" customWidth="1"/>
  </cols>
  <sheetData>
    <row r="1" spans="1:1" ht="29.25" x14ac:dyDescent="0.25">
      <c r="A1" s="5" t="s">
        <v>62</v>
      </c>
    </row>
    <row r="2" spans="1:1" x14ac:dyDescent="0.25">
      <c r="A2" s="4" t="s">
        <v>63</v>
      </c>
    </row>
    <row r="3" spans="1:1" ht="30" x14ac:dyDescent="0.25">
      <c r="A3" s="4" t="s">
        <v>64</v>
      </c>
    </row>
    <row r="4" spans="1:1" ht="46.5" customHeight="1" x14ac:dyDescent="0.25">
      <c r="A4" s="4" t="s">
        <v>65</v>
      </c>
    </row>
    <row r="5" spans="1:1" ht="30" x14ac:dyDescent="0.25">
      <c r="A5" s="4" t="s">
        <v>66</v>
      </c>
    </row>
    <row r="6" spans="1:1" ht="60" x14ac:dyDescent="0.25">
      <c r="A6" s="4" t="s">
        <v>67</v>
      </c>
    </row>
    <row r="7" spans="1:1" ht="60" x14ac:dyDescent="0.25">
      <c r="A7" s="4" t="s">
        <v>68</v>
      </c>
    </row>
    <row r="8" spans="1:1" x14ac:dyDescent="0.25">
      <c r="A8" s="4" t="s">
        <v>69</v>
      </c>
    </row>
    <row r="9" spans="1:1" x14ac:dyDescent="0.25">
      <c r="A9" s="4" t="s">
        <v>70</v>
      </c>
    </row>
    <row r="10" spans="1:1" x14ac:dyDescent="0.25">
      <c r="A10" s="4" t="s">
        <v>71</v>
      </c>
    </row>
    <row r="11" spans="1:1" ht="30" x14ac:dyDescent="0.25">
      <c r="A11" s="4" t="s">
        <v>72</v>
      </c>
    </row>
    <row r="12" spans="1:1" ht="30" x14ac:dyDescent="0.25">
      <c r="A12" s="4" t="s">
        <v>73</v>
      </c>
    </row>
    <row r="13" spans="1:1" ht="30" x14ac:dyDescent="0.25">
      <c r="A13" s="4" t="s">
        <v>74</v>
      </c>
    </row>
    <row r="14" spans="1:1" ht="30" x14ac:dyDescent="0.25">
      <c r="A14" s="4" t="s">
        <v>75</v>
      </c>
    </row>
    <row r="15" spans="1:1" ht="30" x14ac:dyDescent="0.25">
      <c r="A15" s="4" t="s">
        <v>76</v>
      </c>
    </row>
    <row r="16" spans="1:1" x14ac:dyDescent="0.25">
      <c r="A16" s="19" t="s">
        <v>77</v>
      </c>
    </row>
    <row r="17" spans="1:1" x14ac:dyDescent="0.25">
      <c r="A17" s="4" t="s">
        <v>78</v>
      </c>
    </row>
    <row r="18" spans="1:1" ht="45" x14ac:dyDescent="0.25">
      <c r="A18" s="4" t="s">
        <v>79</v>
      </c>
    </row>
    <row r="19" spans="1:1" ht="30" x14ac:dyDescent="0.25">
      <c r="A19" s="4" t="s">
        <v>80</v>
      </c>
    </row>
    <row r="20" spans="1:1" ht="45" x14ac:dyDescent="0.25">
      <c r="A20" s="4" t="s">
        <v>81</v>
      </c>
    </row>
    <row r="21" spans="1:1" ht="60" x14ac:dyDescent="0.25">
      <c r="A21" s="4" t="s">
        <v>82</v>
      </c>
    </row>
    <row r="22" spans="1:1" ht="45" x14ac:dyDescent="0.25">
      <c r="A22" s="4" t="s">
        <v>83</v>
      </c>
    </row>
    <row r="23" spans="1:1" ht="45" x14ac:dyDescent="0.25">
      <c r="A23" s="19" t="s">
        <v>84</v>
      </c>
    </row>
    <row r="24" spans="1:1" ht="30" x14ac:dyDescent="0.25">
      <c r="A24" s="4" t="s">
        <v>85</v>
      </c>
    </row>
    <row r="25" spans="1:1" ht="60" x14ac:dyDescent="0.25">
      <c r="A25" s="4" t="s">
        <v>86</v>
      </c>
    </row>
    <row r="26" spans="1:1" x14ac:dyDescent="0.25">
      <c r="A26" s="4" t="s">
        <v>87</v>
      </c>
    </row>
    <row r="27" spans="1:1" ht="30" x14ac:dyDescent="0.25">
      <c r="A27" s="4" t="s">
        <v>88</v>
      </c>
    </row>
    <row r="28" spans="1:1" ht="30" x14ac:dyDescent="0.25">
      <c r="A28" s="4" t="s">
        <v>89</v>
      </c>
    </row>
    <row r="29" spans="1:1" ht="30" x14ac:dyDescent="0.25">
      <c r="A29" s="4" t="s">
        <v>90</v>
      </c>
    </row>
    <row r="30" spans="1:1" ht="30" x14ac:dyDescent="0.25">
      <c r="A30" s="4" t="s">
        <v>91</v>
      </c>
    </row>
    <row r="31" spans="1:1" ht="30" x14ac:dyDescent="0.25">
      <c r="A31" s="4" t="s">
        <v>92</v>
      </c>
    </row>
    <row r="32" spans="1:1" ht="45" x14ac:dyDescent="0.25">
      <c r="A32" s="4" t="s">
        <v>93</v>
      </c>
    </row>
    <row r="33" spans="1:1" ht="75" x14ac:dyDescent="0.25">
      <c r="A33" s="4"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Wage Impact</vt:lpstr>
      <vt:lpstr>Benefits</vt:lpstr>
      <vt:lpstr>New Admits</vt:lpstr>
      <vt:lpstr>30 Day Notice</vt:lpstr>
      <vt:lpstr>Capacity</vt:lpstr>
      <vt:lpstr>Quality</vt:lpstr>
      <vt:lpstr>Other Comments</vt:lpstr>
    </vt:vector>
  </TitlesOfParts>
  <Company>Hosting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Touvelle</dc:creator>
  <cp:lastModifiedBy>Christine Touvelle</cp:lastModifiedBy>
  <dcterms:created xsi:type="dcterms:W3CDTF">2024-06-27T16:57:18Z</dcterms:created>
  <dcterms:modified xsi:type="dcterms:W3CDTF">2024-06-27T17:55:13Z</dcterms:modified>
</cp:coreProperties>
</file>