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Thompson\2015\January\"/>
    </mc:Choice>
  </mc:AlternateContent>
  <bookViews>
    <workbookView xWindow="120" yWindow="45" windowWidth="19035" windowHeight="10995"/>
  </bookViews>
  <sheets>
    <sheet name="Balance Sheet" sheetId="60" r:id="rId1"/>
    <sheet name="Income Statement YTD" sheetId="58" r:id="rId2"/>
    <sheet name="Actual vs Budget" sheetId="61" r:id="rId3"/>
    <sheet name="Legal &amp; Professional Fees" sheetId="59" r:id="rId4"/>
    <sheet name="Over 90 days Past Due AR" sheetId="56" r:id="rId5"/>
    <sheet name="Sheet2" sheetId="2" state="hidden" r:id="rId6"/>
    <sheet name="Sheet3" sheetId="3" state="hidden" r:id="rId7"/>
  </sheets>
  <definedNames>
    <definedName name="_xlnm.Print_Titles" localSheetId="0">'Balance Sheet'!$1:$5</definedName>
    <definedName name="_xlnm.Print_Titles" localSheetId="4">'Over 90 days Past Due AR'!$A:$B,'Over 90 days Past Due AR'!$5:$5</definedName>
    <definedName name="QB_BASIS_4" localSheetId="2" hidden="1">'Actual vs Budget'!$J$3</definedName>
    <definedName name="QB_BASIS_4" localSheetId="4" hidden="1">'Over 90 days Past Due AR'!$J$3</definedName>
    <definedName name="QB_COLUMN_1" localSheetId="4" hidden="1">'Over 90 days Past Due AR'!#REF!</definedName>
    <definedName name="QB_COLUMN_16" localSheetId="4" hidden="1">'Over 90 days Past Due AR'!$F$5</definedName>
    <definedName name="QB_COLUMN_24" localSheetId="4" hidden="1">'Over 90 days Past Due AR'!$H$5</definedName>
    <definedName name="QB_COLUMN_25" localSheetId="4" hidden="1">'Over 90 days Past Due AR'!$J$5</definedName>
    <definedName name="QB_COLUMN_3" localSheetId="4" hidden="1">'Over 90 days Past Due AR'!#REF!</definedName>
    <definedName name="QB_COLUMN_4" localSheetId="4" hidden="1">'Over 90 days Past Due AR'!$D$5</definedName>
    <definedName name="QB_COLUMN_5" localSheetId="4" hidden="1">'Over 90 days Past Due AR'!#REF!</definedName>
    <definedName name="QB_COLUMN_59200" localSheetId="2" hidden="1">'Actual vs Budget'!$F$5</definedName>
    <definedName name="QB_COLUMN_59200" localSheetId="0" hidden="1">'Balance Sheet'!$F$5</definedName>
    <definedName name="QB_COLUMN_59200" localSheetId="1" hidden="1">'Income Statement YTD'!$F$5</definedName>
    <definedName name="QB_COLUMN_59200" localSheetId="3" hidden="1">'Legal &amp; Professional Fees'!$G$5</definedName>
    <definedName name="QB_COLUMN_61210" localSheetId="0" hidden="1">'Balance Sheet'!$H$5</definedName>
    <definedName name="QB_COLUMN_61210" localSheetId="1" hidden="1">'Income Statement YTD'!$H$5</definedName>
    <definedName name="QB_COLUMN_61210" localSheetId="3" hidden="1">'Legal &amp; Professional Fees'!$I$5</definedName>
    <definedName name="QB_COLUMN_63620" localSheetId="2" hidden="1">'Actual vs Budget'!$J$5</definedName>
    <definedName name="QB_COLUMN_63620" localSheetId="0" hidden="1">'Balance Sheet'!$J$5</definedName>
    <definedName name="QB_COLUMN_63620" localSheetId="1" hidden="1">'Income Statement YTD'!$J$5</definedName>
    <definedName name="QB_COLUMN_63620" localSheetId="3" hidden="1">'Legal &amp; Professional Fees'!$K$5</definedName>
    <definedName name="QB_COLUMN_76210" localSheetId="2" hidden="1">'Actual vs Budget'!$H$5</definedName>
    <definedName name="QB_COMPANY_0" localSheetId="2" hidden="1">'Actual vs Budget'!$A$1</definedName>
    <definedName name="QB_COMPANY_0" localSheetId="0" hidden="1">'Balance Sheet'!$A$1</definedName>
    <definedName name="QB_COMPANY_0" localSheetId="1" hidden="1">'Income Statement YTD'!$A$1</definedName>
    <definedName name="QB_COMPANY_0" localSheetId="3" hidden="1">'Legal &amp; Professional Fees'!$A$1</definedName>
    <definedName name="QB_COMPANY_0" localSheetId="4" hidden="1">'Over 90 days Past Due AR'!$A$1</definedName>
    <definedName name="QB_DATA_0" localSheetId="2" hidden="1">'Actual vs Budget'!$8:$8,'Actual vs Budget'!$9:$9,'Actual vs Budget'!$10:$10,'Actual vs Budget'!$11:$11,'Actual vs Budget'!$12:$12,'Actual vs Budget'!$16:$16,'Actual vs Budget'!$17:$17,'Actual vs Budget'!$18:$18,'Actual vs Budget'!$19:$19,'Actual vs Budget'!$20:$20,'Actual vs Budget'!$21:$21,'Actual vs Budget'!$22:$22,'Actual vs Budget'!$23:$23,'Actual vs Budget'!$24:$24,'Actual vs Budget'!$25:$25,'Actual vs Budget'!$26:$26</definedName>
    <definedName name="QB_DATA_0" localSheetId="0" hidden="1">'Balance Sheet'!$9:$9,'Balance Sheet'!$10:$10,'Balance Sheet'!$11:$11,'Balance Sheet'!$12:$12,'Balance Sheet'!$13:$13,'Balance Sheet'!$16:$16,'Balance Sheet'!$19:$19,'Balance Sheet'!$23:$23,'Balance Sheet'!$24:$24,'Balance Sheet'!$27:$27,'Balance Sheet'!$28:$28,'Balance Sheet'!$35:$35,'Balance Sheet'!$38:$38,'Balance Sheet'!$41:$41,'Balance Sheet'!$42:$42,'Balance Sheet'!$43:$43</definedName>
    <definedName name="QB_DATA_0" localSheetId="1" hidden="1">'Income Statement YTD'!$8:$8,'Income Statement YTD'!$9:$9,'Income Statement YTD'!$10:$10,'Income Statement YTD'!$14:$14,'Income Statement YTD'!$15:$15,'Income Statement YTD'!$16:$16,'Income Statement YTD'!$17:$17,'Income Statement YTD'!$18:$18,'Income Statement YTD'!$19:$19,'Income Statement YTD'!$20:$20,'Income Statement YTD'!$21:$21,'Income Statement YTD'!$22:$22,'Income Statement YTD'!$23:$23,'Income Statement YTD'!$24:$24,'Income Statement YTD'!$25:$25,'Income Statement YTD'!$26:$26</definedName>
    <definedName name="QB_DATA_0" localSheetId="3" hidden="1">'Legal &amp; Professional Fees'!$9:$9,'Legal &amp; Professional Fees'!$10:$10,'Legal &amp; Professional Fees'!$11:$11,'Legal &amp; Professional Fees'!$12:$12,'Legal &amp; Professional Fees'!$13:$13,'Legal &amp; Professional Fees'!$14:$14</definedName>
    <definedName name="QB_DATA_0" localSheetId="4" hidden="1">'Over 90 days Past Due AR'!$7:$7,'Over 90 days Past Due AR'!$10:$10</definedName>
    <definedName name="QB_DATA_1" localSheetId="2" hidden="1">'Actual vs Budget'!$27:$27,'Actual vs Budget'!$28:$28,'Actual vs Budget'!$29:$29,'Actual vs Budget'!$30:$30,'Actual vs Budget'!$31:$31,'Actual vs Budget'!$32:$32,'Actual vs Budget'!$33:$33,'Actual vs Budget'!$34:$34,'Actual vs Budget'!$39:$39,'Actual vs Budget'!$40:$40,'Actual vs Budget'!$41:$41</definedName>
    <definedName name="QB_DATA_1" localSheetId="0" hidden="1">'Balance Sheet'!$44:$44,'Balance Sheet'!$45:$45,'Balance Sheet'!$46:$46,'Balance Sheet'!$47:$47,'Balance Sheet'!$51:$51,'Balance Sheet'!$55:$55,'Balance Sheet'!$56:$56,'Balance Sheet'!$57:$57,'Balance Sheet'!$58:$58</definedName>
    <definedName name="QB_DATA_1" localSheetId="1" hidden="1">'Income Statement YTD'!$27:$27,'Income Statement YTD'!$28:$28,'Income Statement YTD'!$29:$29,'Income Statement YTD'!$30:$30,'Income Statement YTD'!$31:$31,'Income Statement YTD'!$32:$32,'Income Statement YTD'!$37:$37,'Income Statement YTD'!$38:$38,'Income Statement YTD'!$39:$39,'Income Statement YTD'!$40:$40</definedName>
    <definedName name="QB_DATE_1" localSheetId="2" hidden="1">'Actual vs Budget'!$L$1</definedName>
    <definedName name="QB_DATE_1" localSheetId="0" hidden="1">'Balance Sheet'!$L$1</definedName>
    <definedName name="QB_DATE_1" localSheetId="1" hidden="1">'Income Statement YTD'!$L$1</definedName>
    <definedName name="QB_DATE_1" localSheetId="3" hidden="1">'Legal &amp; Professional Fees'!$M$1</definedName>
    <definedName name="QB_DATE_1" localSheetId="4" hidden="1">'Over 90 days Past Due AR'!$J$2</definedName>
    <definedName name="QB_FORMULA_0" localSheetId="2" hidden="1">'Actual vs Budget'!$J$8,'Actual vs Budget'!$J$9,'Actual vs Budget'!$J$10,'Actual vs Budget'!$J$11,'Actual vs Budget'!$F$13,'Actual vs Budget'!$H$13,'Actual vs Budget'!$J$13,'Actual vs Budget'!$F$14,'Actual vs Budget'!$H$14,'Actual vs Budget'!$J$14,'Actual vs Budget'!$J$16,'Actual vs Budget'!$J$17,'Actual vs Budget'!$J$18,'Actual vs Budget'!$J$19,'Actual vs Budget'!$J$20,'Actual vs Budget'!$J$22</definedName>
    <definedName name="QB_FORMULA_0" localSheetId="0" hidden="1">'Balance Sheet'!$J$9,'Balance Sheet'!$J$10,'Balance Sheet'!$J$11,'Balance Sheet'!$J$12,'Balance Sheet'!$J$13,'Balance Sheet'!$F$14,'Balance Sheet'!$H$14,'Balance Sheet'!$J$14,'Balance Sheet'!$J$16,'Balance Sheet'!$F$17,'Balance Sheet'!$H$17,'Balance Sheet'!$J$17,'Balance Sheet'!$J$19,'Balance Sheet'!$F$20,'Balance Sheet'!$H$20,'Balance Sheet'!$J$20</definedName>
    <definedName name="QB_FORMULA_0" localSheetId="1" hidden="1">'Income Statement YTD'!$J$8,'Income Statement YTD'!$J$9,'Income Statement YTD'!$J$10,'Income Statement YTD'!$F$11,'Income Statement YTD'!$H$11,'Income Statement YTD'!$J$11,'Income Statement YTD'!$F$12,'Income Statement YTD'!$H$12,'Income Statement YTD'!$J$12,'Income Statement YTD'!$J$14,'Income Statement YTD'!$J$15,'Income Statement YTD'!$J$16,'Income Statement YTD'!$J$17,'Income Statement YTD'!$J$18,'Income Statement YTD'!$J$19,'Income Statement YTD'!$J$20</definedName>
    <definedName name="QB_FORMULA_0" localSheetId="3" hidden="1">'Legal &amp; Professional Fees'!$K$9,'Legal &amp; Professional Fees'!$K$10,'Legal &amp; Professional Fees'!$K$11,'Legal &amp; Professional Fees'!$K$12,'Legal &amp; Professional Fees'!$K$13,'Legal &amp; Professional Fees'!$K$14,'Legal &amp; Professional Fees'!$G$15,'Legal &amp; Professional Fees'!$I$15,'Legal &amp; Professional Fees'!$K$15,'Legal &amp; Professional Fees'!$G$16,'Legal &amp; Professional Fees'!$I$16,'Legal &amp; Professional Fees'!$K$16,'Legal &amp; Professional Fees'!$G$17,'Legal &amp; Professional Fees'!$I$17,'Legal &amp; Professional Fees'!$K$17,'Legal &amp; Professional Fees'!$G$18</definedName>
    <definedName name="QB_FORMULA_0" localSheetId="4" hidden="1">'Over 90 days Past Due AR'!$J$8,'Over 90 days Past Due AR'!$J$11,'Over 90 days Past Due AR'!$J$12</definedName>
    <definedName name="QB_FORMULA_1" localSheetId="2" hidden="1">'Actual vs Budget'!$J$23,'Actual vs Budget'!$J$24,'Actual vs Budget'!$J$25,'Actual vs Budget'!$J$26,'Actual vs Budget'!$J$27,'Actual vs Budget'!$J$28,'Actual vs Budget'!$J$29,'Actual vs Budget'!$J$30,'Actual vs Budget'!$J$31,'Actual vs Budget'!$J$32,'Actual vs Budget'!$J$33,'Actual vs Budget'!$J$34,'Actual vs Budget'!$F$35,'Actual vs Budget'!$H$35,'Actual vs Budget'!$J$35,'Actual vs Budget'!$F$36</definedName>
    <definedName name="QB_FORMULA_1" localSheetId="0" hidden="1">'Balance Sheet'!$F$21,'Balance Sheet'!$H$21,'Balance Sheet'!$J$21,'Balance Sheet'!$J$23,'Balance Sheet'!$J$24,'Balance Sheet'!$F$25,'Balance Sheet'!$H$25,'Balance Sheet'!$J$25,'Balance Sheet'!$J$27,'Balance Sheet'!$J$28,'Balance Sheet'!$F$29,'Balance Sheet'!$H$29,'Balance Sheet'!$J$29,'Balance Sheet'!$F$30,'Balance Sheet'!$H$30,'Balance Sheet'!$J$30</definedName>
    <definedName name="QB_FORMULA_1" localSheetId="1" hidden="1">'Income Statement YTD'!$J$21,'Income Statement YTD'!$J$22,'Income Statement YTD'!$J$23,'Income Statement YTD'!$J$24,'Income Statement YTD'!$J$25,'Income Statement YTD'!$J$26,'Income Statement YTD'!$J$27,'Income Statement YTD'!$J$28,'Income Statement YTD'!$J$29,'Income Statement YTD'!$J$30,'Income Statement YTD'!$J$31,'Income Statement YTD'!$J$32,'Income Statement YTD'!$F$33,'Income Statement YTD'!$H$33,'Income Statement YTD'!$J$33,'Income Statement YTD'!$F$34</definedName>
    <definedName name="QB_FORMULA_1" localSheetId="3" hidden="1">'Legal &amp; Professional Fees'!$I$18,'Legal &amp; Professional Fees'!$K$18</definedName>
    <definedName name="QB_FORMULA_2" localSheetId="2" hidden="1">'Actual vs Budget'!$H$36,'Actual vs Budget'!$J$36,'Actual vs Budget'!$J$39,'Actual vs Budget'!$J$40,'Actual vs Budget'!$J$41,'Actual vs Budget'!$F$42,'Actual vs Budget'!$H$42,'Actual vs Budget'!$J$42,'Actual vs Budget'!$F$43,'Actual vs Budget'!$H$43,'Actual vs Budget'!$J$43,'Actual vs Budget'!$F$44,'Actual vs Budget'!$H$44,'Actual vs Budget'!$J$44</definedName>
    <definedName name="QB_FORMULA_2" localSheetId="0" hidden="1">'Balance Sheet'!$J$35,'Balance Sheet'!$F$36,'Balance Sheet'!$H$36,'Balance Sheet'!$J$36,'Balance Sheet'!$J$38,'Balance Sheet'!$F$39,'Balance Sheet'!$H$39,'Balance Sheet'!$J$39,'Balance Sheet'!$J$41,'Balance Sheet'!$J$42,'Balance Sheet'!$J$43,'Balance Sheet'!$J$44,'Balance Sheet'!$J$45,'Balance Sheet'!$J$46,'Balance Sheet'!$J$47,'Balance Sheet'!$F$48</definedName>
    <definedName name="QB_FORMULA_2" localSheetId="1" hidden="1">'Income Statement YTD'!$H$34,'Income Statement YTD'!$J$34,'Income Statement YTD'!$J$37,'Income Statement YTD'!$J$38,'Income Statement YTD'!$J$39,'Income Statement YTD'!$J$40,'Income Statement YTD'!$F$41,'Income Statement YTD'!$H$41,'Income Statement YTD'!$J$41,'Income Statement YTD'!$F$42,'Income Statement YTD'!$H$42,'Income Statement YTD'!$J$42,'Income Statement YTD'!$F$43,'Income Statement YTD'!$H$43,'Income Statement YTD'!$J$43</definedName>
    <definedName name="QB_FORMULA_3" localSheetId="0" hidden="1">'Balance Sheet'!$H$48,'Balance Sheet'!$J$48,'Balance Sheet'!$F$49,'Balance Sheet'!$H$49,'Balance Sheet'!$J$49,'Balance Sheet'!$J$51,'Balance Sheet'!$F$52,'Balance Sheet'!$H$52,'Balance Sheet'!$J$52,'Balance Sheet'!$F$53,'Balance Sheet'!$H$53,'Balance Sheet'!$J$53,'Balance Sheet'!$J$55,'Balance Sheet'!$J$56,'Balance Sheet'!$J$57,'Balance Sheet'!$J$58</definedName>
    <definedName name="QB_FORMULA_4" localSheetId="0" hidden="1">'Balance Sheet'!$F$59,'Balance Sheet'!$H$59,'Balance Sheet'!$J$59,'Balance Sheet'!$F$60,'Balance Sheet'!$H$60,'Balance Sheet'!$J$60</definedName>
    <definedName name="QB_ROW_1" localSheetId="0" hidden="1">'Balance Sheet'!$A$6</definedName>
    <definedName name="QB_ROW_10031" localSheetId="0" hidden="1">'Balance Sheet'!$D$34</definedName>
    <definedName name="QB_ROW_1011" localSheetId="0" hidden="1">'Balance Sheet'!$B$7</definedName>
    <definedName name="QB_ROW_10331" localSheetId="0" hidden="1">'Balance Sheet'!$D$36</definedName>
    <definedName name="QB_ROW_104320" localSheetId="0" hidden="1">'Balance Sheet'!$C$27</definedName>
    <definedName name="QB_ROW_11031" localSheetId="0" hidden="1">'Balance Sheet'!$D$37</definedName>
    <definedName name="QB_ROW_11331" localSheetId="0" hidden="1">'Balance Sheet'!$D$39</definedName>
    <definedName name="QB_ROW_12031" localSheetId="0" hidden="1">'Balance Sheet'!$D$40</definedName>
    <definedName name="QB_ROW_120340" localSheetId="0" hidden="1">'Balance Sheet'!$E$42</definedName>
    <definedName name="QB_ROW_1220" localSheetId="0" hidden="1">'Balance Sheet'!$C$57</definedName>
    <definedName name="QB_ROW_12331" localSheetId="0" hidden="1">'Balance Sheet'!$D$48</definedName>
    <definedName name="QB_ROW_130040" localSheetId="3" hidden="1">'Legal &amp; Professional Fees'!$E$8</definedName>
    <definedName name="QB_ROW_13021" localSheetId="0" hidden="1">'Balance Sheet'!$C$50</definedName>
    <definedName name="QB_ROW_130340" localSheetId="2" hidden="1">'Actual vs Budget'!$E$28</definedName>
    <definedName name="QB_ROW_130340" localSheetId="1" hidden="1">'Income Statement YTD'!$E$25</definedName>
    <definedName name="QB_ROW_130340" localSheetId="3" hidden="1">'Legal &amp; Professional Fees'!$E$15</definedName>
    <definedName name="QB_ROW_1311" localSheetId="0" hidden="1">'Balance Sheet'!$B$21</definedName>
    <definedName name="QB_ROW_131340" localSheetId="2" hidden="1">'Actual vs Budget'!$E$26</definedName>
    <definedName name="QB_ROW_131340" localSheetId="1" hidden="1">'Income Statement YTD'!$E$23</definedName>
    <definedName name="QB_ROW_13321" localSheetId="0" hidden="1">'Balance Sheet'!$C$52</definedName>
    <definedName name="QB_ROW_133340" localSheetId="2" hidden="1">'Actual vs Budget'!$E$24</definedName>
    <definedName name="QB_ROW_133340" localSheetId="1" hidden="1">'Income Statement YTD'!$E$21</definedName>
    <definedName name="QB_ROW_134340" localSheetId="2" hidden="1">'Actual vs Budget'!$E$23</definedName>
    <definedName name="QB_ROW_134340" localSheetId="1" hidden="1">'Income Statement YTD'!$E$20</definedName>
    <definedName name="QB_ROW_135340" localSheetId="2" hidden="1">'Actual vs Budget'!$E$22</definedName>
    <definedName name="QB_ROW_135340" localSheetId="1" hidden="1">'Income Statement YTD'!$E$19</definedName>
    <definedName name="QB_ROW_136340" localSheetId="2" hidden="1">'Actual vs Budget'!$E$9</definedName>
    <definedName name="QB_ROW_137340" localSheetId="2" hidden="1">'Actual vs Budget'!$E$8</definedName>
    <definedName name="QB_ROW_137340" localSheetId="1" hidden="1">'Income Statement YTD'!$E$8</definedName>
    <definedName name="QB_ROW_139320" localSheetId="0" hidden="1">'Balance Sheet'!$C$23</definedName>
    <definedName name="QB_ROW_14011" localSheetId="0" hidden="1">'Balance Sheet'!$B$54</definedName>
    <definedName name="QB_ROW_140320" localSheetId="0" hidden="1">'Balance Sheet'!$C$24</definedName>
    <definedName name="QB_ROW_14311" localSheetId="0" hidden="1">'Balance Sheet'!$B$59</definedName>
    <definedName name="QB_ROW_143330" localSheetId="0" hidden="1">'Balance Sheet'!$D$16</definedName>
    <definedName name="QB_ROW_1498010" localSheetId="4" hidden="1">'Over 90 days Past Due AR'!$B$9</definedName>
    <definedName name="QB_ROW_1498310" localSheetId="4" hidden="1">'Over 90 days Past Due AR'!$B$11</definedName>
    <definedName name="QB_ROW_159320" localSheetId="0" hidden="1">'Balance Sheet'!$C$28</definedName>
    <definedName name="QB_ROW_16240" localSheetId="0" hidden="1">'Balance Sheet'!$E$35</definedName>
    <definedName name="QB_ROW_163330" localSheetId="0" hidden="1">'Balance Sheet'!$D$13</definedName>
    <definedName name="QB_ROW_17221" localSheetId="0" hidden="1">'Balance Sheet'!$C$58</definedName>
    <definedName name="QB_ROW_173330" localSheetId="2" hidden="1">'Actual vs Budget'!$D$41</definedName>
    <definedName name="QB_ROW_173330" localSheetId="1" hidden="1">'Income Statement YTD'!$D$40</definedName>
    <definedName name="QB_ROW_179330" localSheetId="2" hidden="1">'Actual vs Budget'!$D$40</definedName>
    <definedName name="QB_ROW_179330" localSheetId="1" hidden="1">'Income Statement YTD'!$D$39</definedName>
    <definedName name="QB_ROW_18240" localSheetId="0" hidden="1">'Balance Sheet'!$E$43</definedName>
    <definedName name="QB_ROW_18301" localSheetId="2" hidden="1">'Actual vs Budget'!$A$44</definedName>
    <definedName name="QB_ROW_18301" localSheetId="1" hidden="1">'Income Statement YTD'!$A$43</definedName>
    <definedName name="QB_ROW_18301" localSheetId="3" hidden="1">'Legal &amp; Professional Fees'!$A$18</definedName>
    <definedName name="QB_ROW_183220" localSheetId="0" hidden="1">'Balance Sheet'!$C$55</definedName>
    <definedName name="QB_ROW_184220" localSheetId="0" hidden="1">'Balance Sheet'!$C$56</definedName>
    <definedName name="QB_ROW_186330" localSheetId="2" hidden="1">'Actual vs Budget'!$D$39</definedName>
    <definedName name="QB_ROW_186330" localSheetId="1" hidden="1">'Income Statement YTD'!$D$38</definedName>
    <definedName name="QB_ROW_19011" localSheetId="2" hidden="1">'Actual vs Budget'!$B$6</definedName>
    <definedName name="QB_ROW_19011" localSheetId="1" hidden="1">'Income Statement YTD'!$B$6</definedName>
    <definedName name="QB_ROW_19011" localSheetId="3" hidden="1">'Legal &amp; Professional Fees'!$B$6</definedName>
    <definedName name="QB_ROW_19311" localSheetId="2" hidden="1">'Actual vs Budget'!$B$36</definedName>
    <definedName name="QB_ROW_19311" localSheetId="1" hidden="1">'Income Statement YTD'!$B$34</definedName>
    <definedName name="QB_ROW_19311" localSheetId="3" hidden="1">'Legal &amp; Professional Fees'!$B$17</definedName>
    <definedName name="QB_ROW_19340" localSheetId="0" hidden="1">'Balance Sheet'!$E$44</definedName>
    <definedName name="QB_ROW_194230" localSheetId="0" hidden="1">'Balance Sheet'!$D$51</definedName>
    <definedName name="QB_ROW_20031" localSheetId="2" hidden="1">'Actual vs Budget'!$D$7</definedName>
    <definedName name="QB_ROW_20031" localSheetId="1" hidden="1">'Income Statement YTD'!$D$7</definedName>
    <definedName name="QB_ROW_2021" localSheetId="0" hidden="1">'Balance Sheet'!$C$8</definedName>
    <definedName name="QB_ROW_20331" localSheetId="2" hidden="1">'Actual vs Budget'!$D$13</definedName>
    <definedName name="QB_ROW_20331" localSheetId="1" hidden="1">'Income Statement YTD'!$D$11</definedName>
    <definedName name="QB_ROW_21031" localSheetId="2" hidden="1">'Actual vs Budget'!$D$15</definedName>
    <definedName name="QB_ROW_21031" localSheetId="1" hidden="1">'Income Statement YTD'!$D$13</definedName>
    <definedName name="QB_ROW_21031" localSheetId="3" hidden="1">'Legal &amp; Professional Fees'!$D$7</definedName>
    <definedName name="QB_ROW_21331" localSheetId="2" hidden="1">'Actual vs Budget'!$D$35</definedName>
    <definedName name="QB_ROW_21331" localSheetId="1" hidden="1">'Income Statement YTD'!$D$33</definedName>
    <definedName name="QB_ROW_21331" localSheetId="3" hidden="1">'Legal &amp; Professional Fees'!$D$16</definedName>
    <definedName name="QB_ROW_22011" localSheetId="2" hidden="1">'Actual vs Budget'!$B$37</definedName>
    <definedName name="QB_ROW_22011" localSheetId="1" hidden="1">'Income Statement YTD'!$B$35</definedName>
    <definedName name="QB_ROW_22311" localSheetId="2" hidden="1">'Actual vs Budget'!$B$43</definedName>
    <definedName name="QB_ROW_22311" localSheetId="1" hidden="1">'Income Statement YTD'!$B$42</definedName>
    <definedName name="QB_ROW_224340" localSheetId="2" hidden="1">'Actual vs Budget'!$E$21</definedName>
    <definedName name="QB_ROW_224340" localSheetId="1" hidden="1">'Income Statement YTD'!$E$18</definedName>
    <definedName name="QB_ROW_227250" localSheetId="3" hidden="1">'Legal &amp; Professional Fees'!$F$13</definedName>
    <definedName name="QB_ROW_23021" localSheetId="2" hidden="1">'Actual vs Budget'!$C$38</definedName>
    <definedName name="QB_ROW_23021" localSheetId="1" hidden="1">'Income Statement YTD'!$C$36</definedName>
    <definedName name="QB_ROW_2321" localSheetId="0" hidden="1">'Balance Sheet'!$C$14</definedName>
    <definedName name="QB_ROW_232330" localSheetId="0" hidden="1">'Balance Sheet'!$D$12</definedName>
    <definedName name="QB_ROW_23321" localSheetId="2" hidden="1">'Actual vs Budget'!$C$42</definedName>
    <definedName name="QB_ROW_23321" localSheetId="1" hidden="1">'Income Statement YTD'!$C$41</definedName>
    <definedName name="QB_ROW_233240" localSheetId="0" hidden="1">'Balance Sheet'!$E$41</definedName>
    <definedName name="QB_ROW_234240" localSheetId="2" hidden="1">'Actual vs Budget'!$E$34</definedName>
    <definedName name="QB_ROW_234240" localSheetId="1" hidden="1">'Income Statement YTD'!$E$32</definedName>
    <definedName name="QB_ROW_235240" localSheetId="2" hidden="1">'Actual vs Budget'!$E$20</definedName>
    <definedName name="QB_ROW_235240" localSheetId="1" hidden="1">'Income Statement YTD'!$E$17</definedName>
    <definedName name="QB_ROW_237240" localSheetId="2" hidden="1">'Actual vs Budget'!$E$19</definedName>
    <definedName name="QB_ROW_237240" localSheetId="1" hidden="1">'Income Statement YTD'!$E$16</definedName>
    <definedName name="QB_ROW_246230" localSheetId="1" hidden="1">'Income Statement YTD'!$D$37</definedName>
    <definedName name="QB_ROW_270230" localSheetId="0" hidden="1">'Balance Sheet'!$D$9</definedName>
    <definedName name="QB_ROW_282240" localSheetId="0" hidden="1">'Balance Sheet'!$E$38</definedName>
    <definedName name="QB_ROW_289230" localSheetId="0" hidden="1">'Balance Sheet'!$D$10</definedName>
    <definedName name="QB_ROW_301" localSheetId="0" hidden="1">'Balance Sheet'!$A$30</definedName>
    <definedName name="QB_ROW_3021" localSheetId="0" hidden="1">'Balance Sheet'!$C$15</definedName>
    <definedName name="QB_ROW_302340" localSheetId="2" hidden="1">'Actual vs Budget'!$E$10</definedName>
    <definedName name="QB_ROW_302340" localSheetId="1" hidden="1">'Income Statement YTD'!$E$9</definedName>
    <definedName name="QB_ROW_303340" localSheetId="2" hidden="1">'Actual vs Budget'!$E$25</definedName>
    <definedName name="QB_ROW_303340" localSheetId="1" hidden="1">'Income Statement YTD'!$E$22</definedName>
    <definedName name="QB_ROW_310230" localSheetId="0" hidden="1">'Balance Sheet'!$D$11</definedName>
    <definedName name="QB_ROW_31301" localSheetId="4" hidden="1">'Over 90 days Past Due AR'!$A$12</definedName>
    <definedName name="QB_ROW_317250" localSheetId="3" hidden="1">'Legal &amp; Professional Fees'!$F$14</definedName>
    <definedName name="QB_ROW_320240" localSheetId="0" hidden="1">'Balance Sheet'!$E$46</definedName>
    <definedName name="QB_ROW_323240" localSheetId="2" hidden="1">'Actual vs Budget'!$E$32</definedName>
    <definedName name="QB_ROW_323240" localSheetId="1" hidden="1">'Income Statement YTD'!$E$30</definedName>
    <definedName name="QB_ROW_3240" localSheetId="2" hidden="1">'Actual vs Budget'!$E$33</definedName>
    <definedName name="QB_ROW_3240" localSheetId="1" hidden="1">'Income Statement YTD'!$E$31</definedName>
    <definedName name="QB_ROW_326240" localSheetId="2" hidden="1">'Actual vs Budget'!$E$16</definedName>
    <definedName name="QB_ROW_326240" localSheetId="1" hidden="1">'Income Statement YTD'!$E$14</definedName>
    <definedName name="QB_ROW_330240" localSheetId="2" hidden="1">'Actual vs Budget'!$E$17</definedName>
    <definedName name="QB_ROW_3321" localSheetId="0" hidden="1">'Balance Sheet'!$C$17</definedName>
    <definedName name="QB_ROW_33250" localSheetId="3" hidden="1">'Legal &amp; Professional Fees'!$F$12</definedName>
    <definedName name="QB_ROW_35240" localSheetId="2" hidden="1">'Actual vs Budget'!$E$31</definedName>
    <definedName name="QB_ROW_35240" localSheetId="1" hidden="1">'Income Statement YTD'!$E$29</definedName>
    <definedName name="QB_ROW_38240" localSheetId="2" hidden="1">'Actual vs Budget'!$E$30</definedName>
    <definedName name="QB_ROW_38240" localSheetId="1" hidden="1">'Income Statement YTD'!$E$28</definedName>
    <definedName name="QB_ROW_4021" localSheetId="0" hidden="1">'Balance Sheet'!$C$18</definedName>
    <definedName name="QB_ROW_42240" localSheetId="2" hidden="1">'Actual vs Budget'!$E$27</definedName>
    <definedName name="QB_ROW_42240" localSheetId="1" hidden="1">'Income Statement YTD'!$E$24</definedName>
    <definedName name="QB_ROW_4321" localSheetId="0" hidden="1">'Balance Sheet'!$C$20</definedName>
    <definedName name="QB_ROW_5011" localSheetId="0" hidden="1">'Balance Sheet'!$B$22</definedName>
    <definedName name="QB_ROW_5311" localSheetId="0" hidden="1">'Balance Sheet'!$B$25</definedName>
    <definedName name="QB_ROW_57240" localSheetId="2" hidden="1">'Actual vs Budget'!$E$29</definedName>
    <definedName name="QB_ROW_57240" localSheetId="1" hidden="1">'Income Statement YTD'!$E$27</definedName>
    <definedName name="QB_ROW_59250" localSheetId="3" hidden="1">'Legal &amp; Professional Fees'!$F$9</definedName>
    <definedName name="QB_ROW_6011" localSheetId="0" hidden="1">'Balance Sheet'!$B$26</definedName>
    <definedName name="QB_ROW_6311" localSheetId="0" hidden="1">'Balance Sheet'!$B$29</definedName>
    <definedName name="QB_ROW_64250" localSheetId="3" hidden="1">'Legal &amp; Professional Fees'!$F$10</definedName>
    <definedName name="QB_ROW_65350" localSheetId="3" hidden="1">'Legal &amp; Professional Fees'!$F$11</definedName>
    <definedName name="QB_ROW_66240" localSheetId="2" hidden="1">'Actual vs Budget'!$E$11</definedName>
    <definedName name="QB_ROW_67240" localSheetId="1" hidden="1">'Income Statement YTD'!$E$26</definedName>
    <definedName name="QB_ROW_7001" localSheetId="0" hidden="1">'Balance Sheet'!$A$31</definedName>
    <definedName name="QB_ROW_70240" localSheetId="2" hidden="1">'Actual vs Budget'!$E$18</definedName>
    <definedName name="QB_ROW_70240" localSheetId="1" hidden="1">'Income Statement YTD'!$E$15</definedName>
    <definedName name="QB_ROW_72340" localSheetId="2" hidden="1">'Actual vs Budget'!$E$12</definedName>
    <definedName name="QB_ROW_72340" localSheetId="1" hidden="1">'Income Statement YTD'!$E$10</definedName>
    <definedName name="QB_ROW_7301" localSheetId="0" hidden="1">'Balance Sheet'!$A$60</definedName>
    <definedName name="QB_ROW_76240" localSheetId="0" hidden="1">'Balance Sheet'!$E$45</definedName>
    <definedName name="QB_ROW_8011" localSheetId="0" hidden="1">'Balance Sheet'!$B$32</definedName>
    <definedName name="QB_ROW_8311" localSheetId="0" hidden="1">'Balance Sheet'!$B$53</definedName>
    <definedName name="QB_ROW_83240" localSheetId="0" hidden="1">'Balance Sheet'!$E$47</definedName>
    <definedName name="QB_ROW_8330" localSheetId="0" hidden="1">'Balance Sheet'!$D$19</definedName>
    <definedName name="QB_ROW_86321" localSheetId="2" hidden="1">'Actual vs Budget'!$C$14</definedName>
    <definedName name="QB_ROW_86321" localSheetId="1" hidden="1">'Income Statement YTD'!$C$12</definedName>
    <definedName name="QB_ROW_882010" localSheetId="4" hidden="1">'Over 90 days Past Due AR'!$B$6</definedName>
    <definedName name="QB_ROW_882310" localSheetId="4" hidden="1">'Over 90 days Past Due AR'!$B$8</definedName>
    <definedName name="QB_ROW_9021" localSheetId="0" hidden="1">'Balance Sheet'!$C$33</definedName>
    <definedName name="QB_ROW_9321" localSheetId="0" hidden="1">'Balance Sheet'!$C$49</definedName>
    <definedName name="QB_SUBTITLE_3" localSheetId="2" hidden="1">'Actual vs Budget'!$A$3</definedName>
    <definedName name="QB_SUBTITLE_3" localSheetId="0" hidden="1">'Balance Sheet'!$A$3</definedName>
    <definedName name="QB_SUBTITLE_3" localSheetId="1" hidden="1">'Income Statement YTD'!$A$3</definedName>
    <definedName name="QB_SUBTITLE_3" localSheetId="3" hidden="1">'Legal &amp; Professional Fees'!$A$3</definedName>
    <definedName name="QB_SUBTITLE_3" localSheetId="4" hidden="1">'Over 90 days Past Due AR'!$A$3</definedName>
    <definedName name="QB_TIME_5" localSheetId="2" hidden="1">'Actual vs Budget'!$J$1</definedName>
    <definedName name="QB_TIME_5" localSheetId="0" hidden="1">'Balance Sheet'!$J$1</definedName>
    <definedName name="QB_TIME_5" localSheetId="1" hidden="1">'Income Statement YTD'!$J$1</definedName>
    <definedName name="QB_TIME_5" localSheetId="3" hidden="1">'Legal &amp; Professional Fees'!$K$1</definedName>
    <definedName name="QB_TIME_5" localSheetId="4" hidden="1">'Over 90 days Past Due AR'!$J$1</definedName>
    <definedName name="QB_TITLE_2" localSheetId="2" hidden="1">'Actual vs Budget'!$A$2</definedName>
    <definedName name="QB_TITLE_2" localSheetId="0" hidden="1">'Balance Sheet'!$A$2</definedName>
    <definedName name="QB_TITLE_2" localSheetId="1" hidden="1">'Income Statement YTD'!$A$2</definedName>
    <definedName name="QB_TITLE_2" localSheetId="3" hidden="1">'Legal &amp; Professional Fees'!$A$2</definedName>
    <definedName name="QB_TITLE_2" localSheetId="4" hidden="1">'Over 90 days Past Due AR'!$A$2</definedName>
    <definedName name="QBCANSUPPORTUPDATE" localSheetId="2">TRUE</definedName>
    <definedName name="QBCANSUPPORTUPDATE" localSheetId="0">TRUE</definedName>
    <definedName name="QBCANSUPPORTUPDATE" localSheetId="1">TRUE</definedName>
    <definedName name="QBCANSUPPORTUPDATE" localSheetId="3">TRUE</definedName>
    <definedName name="QBCANSUPPORTUPDATE" localSheetId="4">TRUE</definedName>
    <definedName name="QBCOMPANYFILENAME" localSheetId="2">"P:\PThompson\QuickBooks\Ohio Provider Resource Association062211-1.QBW"</definedName>
    <definedName name="QBCOMPANYFILENAME" localSheetId="0">"P:\PThompson\QuickBooks\Ohio Provider Resource Association062211-1.QBW"</definedName>
    <definedName name="QBCOMPANYFILENAME" localSheetId="1">"P:\PThompson\QuickBooks\Ohio Provider Resource Association062211-1.QBW"</definedName>
    <definedName name="QBCOMPANYFILENAME" localSheetId="3">"P:\PThompson\QuickBooks\Ohio Provider Resource Association062211-1.QBW"</definedName>
    <definedName name="QBCOMPANYFILENAME" localSheetId="4">"P:\PThompson\QuickBooks\Ohio Provider Resource Association062211-1.QBW"</definedName>
    <definedName name="QBENDDATE" localSheetId="2">20150131</definedName>
    <definedName name="QBENDDATE" localSheetId="0">20150131</definedName>
    <definedName name="QBENDDATE" localSheetId="1">20150131</definedName>
    <definedName name="QBENDDATE" localSheetId="3">20150131</definedName>
    <definedName name="QBENDDATE" localSheetId="4">20150219</definedName>
    <definedName name="QBHEADERSONSCREEN" localSheetId="2">TRUE</definedName>
    <definedName name="QBHEADERSONSCREEN" localSheetId="0">TRUE</definedName>
    <definedName name="QBHEADERSONSCREEN" localSheetId="1">TRUE</definedName>
    <definedName name="QBHEADERSONSCREEN" localSheetId="3">TRUE</definedName>
    <definedName name="QBHEADERSONSCREEN" localSheetId="4">TRUE</definedName>
    <definedName name="QBMETADATASIZE" localSheetId="2">5809</definedName>
    <definedName name="QBMETADATASIZE" localSheetId="0">5809</definedName>
    <definedName name="QBMETADATASIZE" localSheetId="1">5809</definedName>
    <definedName name="QBMETADATASIZE" localSheetId="3">5845</definedName>
    <definedName name="QBMETADATASIZE" localSheetId="4">7339</definedName>
    <definedName name="QBPRESERVECOLOR" localSheetId="2">TRUE</definedName>
    <definedName name="QBPRESERVECOLOR" localSheetId="0">TRUE</definedName>
    <definedName name="QBPRESERVECOLOR" localSheetId="1">TRUE</definedName>
    <definedName name="QBPRESERVECOLOR" localSheetId="3">TRUE</definedName>
    <definedName name="QBPRESERVECOLOR" localSheetId="4">TRUE</definedName>
    <definedName name="QBPRESERVEFONT" localSheetId="2">TRUE</definedName>
    <definedName name="QBPRESERVEFONT" localSheetId="0">TRUE</definedName>
    <definedName name="QBPRESERVEFONT" localSheetId="1">TRUE</definedName>
    <definedName name="QBPRESERVEFONT" localSheetId="3">TRUE</definedName>
    <definedName name="QBPRESERVEFONT" localSheetId="4">TRUE</definedName>
    <definedName name="QBPRESERVEROWHEIGHT" localSheetId="2">TRUE</definedName>
    <definedName name="QBPRESERVEROWHEIGHT" localSheetId="0">TRUE</definedName>
    <definedName name="QBPRESERVEROWHEIGHT" localSheetId="1">TRUE</definedName>
    <definedName name="QBPRESERVEROWHEIGHT" localSheetId="3">TRUE</definedName>
    <definedName name="QBPRESERVEROWHEIGHT" localSheetId="4">TRUE</definedName>
    <definedName name="QBPRESERVESPACE" localSheetId="2">TRUE</definedName>
    <definedName name="QBPRESERVESPACE" localSheetId="0">TRUE</definedName>
    <definedName name="QBPRESERVESPACE" localSheetId="1">TRUE</definedName>
    <definedName name="QBPRESERVESPACE" localSheetId="3">TRUE</definedName>
    <definedName name="QBPRESERVESPACE" localSheetId="4">TRUE</definedName>
    <definedName name="QBREPORTCOLAXIS" localSheetId="2">0</definedName>
    <definedName name="QBREPORTCOLAXIS" localSheetId="0">0</definedName>
    <definedName name="QBREPORTCOLAXIS" localSheetId="1">0</definedName>
    <definedName name="QBREPORTCOLAXIS" localSheetId="3">0</definedName>
    <definedName name="QBREPORTCOLAXIS" localSheetId="4">0</definedName>
    <definedName name="QBREPORTCOMPANYID" localSheetId="2">"11af21cfb05c45138d4b2c79559082c1"</definedName>
    <definedName name="QBREPORTCOMPANYID" localSheetId="0">"11af21cfb05c45138d4b2c79559082c1"</definedName>
    <definedName name="QBREPORTCOMPANYID" localSheetId="1">"11af21cfb05c45138d4b2c79559082c1"</definedName>
    <definedName name="QBREPORTCOMPANYID" localSheetId="3">"11af21cfb05c45138d4b2c79559082c1"</definedName>
    <definedName name="QBREPORTCOMPANYID" localSheetId="4">"11af21cfb05c45138d4b2c79559082c1"</definedName>
    <definedName name="QBREPORTCOMPARECOL_ANNUALBUDGET" localSheetId="2">FALSE</definedName>
    <definedName name="QBREPORTCOMPARECOL_ANNUALBUDGET" localSheetId="0">FALSE</definedName>
    <definedName name="QBREPORTCOMPARECOL_ANNUALBUDGET" localSheetId="1">FALSE</definedName>
    <definedName name="QBREPORTCOMPARECOL_ANNUALBUDGET" localSheetId="3">FALSE</definedName>
    <definedName name="QBREPORTCOMPARECOL_ANNUALBUDGET" localSheetId="4">FALSE</definedName>
    <definedName name="QBREPORTCOMPARECOL_AVGCOGS" localSheetId="2">FALSE</definedName>
    <definedName name="QBREPORTCOMPARECOL_AVGCOGS" localSheetId="0">FALSE</definedName>
    <definedName name="QBREPORTCOMPARECOL_AVGCOGS" localSheetId="1">FALSE</definedName>
    <definedName name="QBREPORTCOMPARECOL_AVGCOGS" localSheetId="3">FALSE</definedName>
    <definedName name="QBREPORTCOMPARECOL_AVGCOGS" localSheetId="4">FALSE</definedName>
    <definedName name="QBREPORTCOMPARECOL_AVGPRICE" localSheetId="2">FALSE</definedName>
    <definedName name="QBREPORTCOMPARECOL_AVGPRICE" localSheetId="0">FALSE</definedName>
    <definedName name="QBREPORTCOMPARECOL_AVGPRICE" localSheetId="1">FALSE</definedName>
    <definedName name="QBREPORTCOMPARECOL_AVGPRICE" localSheetId="3">FALSE</definedName>
    <definedName name="QBREPORTCOMPARECOL_AVGPRICE" localSheetId="4">FALSE</definedName>
    <definedName name="QBREPORTCOMPARECOL_BUDDIFF" localSheetId="2">TRUE</definedName>
    <definedName name="QBREPORTCOMPARECOL_BUDDIFF" localSheetId="0">FALSE</definedName>
    <definedName name="QBREPORTCOMPARECOL_BUDDIFF" localSheetId="1">FALSE</definedName>
    <definedName name="QBREPORTCOMPARECOL_BUDDIFF" localSheetId="3">FALSE</definedName>
    <definedName name="QBREPORTCOMPARECOL_BUDDIFF" localSheetId="4">FALSE</definedName>
    <definedName name="QBREPORTCOMPARECOL_BUDGET" localSheetId="2">TRUE</definedName>
    <definedName name="QBREPORTCOMPARECOL_BUDGET" localSheetId="0">FALSE</definedName>
    <definedName name="QBREPORTCOMPARECOL_BUDGET" localSheetId="1">FALSE</definedName>
    <definedName name="QBREPORTCOMPARECOL_BUDGET" localSheetId="3">FALSE</definedName>
    <definedName name="QBREPORTCOMPARECOL_BUDGET" localSheetId="4">FALSE</definedName>
    <definedName name="QBREPORTCOMPARECOL_BUDPCT" localSheetId="2">FALSE</definedName>
    <definedName name="QBREPORTCOMPARECOL_BUDPCT" localSheetId="0">FALSE</definedName>
    <definedName name="QBREPORTCOMPARECOL_BUDPCT" localSheetId="1">FALSE</definedName>
    <definedName name="QBREPORTCOMPARECOL_BUDPCT" localSheetId="3">FALSE</definedName>
    <definedName name="QBREPORTCOMPARECOL_BUDPCT" localSheetId="4">FALSE</definedName>
    <definedName name="QBREPORTCOMPARECOL_COGS" localSheetId="2">FALSE</definedName>
    <definedName name="QBREPORTCOMPARECOL_COGS" localSheetId="0">FALSE</definedName>
    <definedName name="QBREPORTCOMPARECOL_COGS" localSheetId="1">FALSE</definedName>
    <definedName name="QBREPORTCOMPARECOL_COGS" localSheetId="3">FALSE</definedName>
    <definedName name="QBREPORTCOMPARECOL_COGS" localSheetId="4">FALSE</definedName>
    <definedName name="QBREPORTCOMPARECOL_EXCLUDEAMOUNT" localSheetId="2">FALSE</definedName>
    <definedName name="QBREPORTCOMPARECOL_EXCLUDEAMOUNT" localSheetId="0">FALSE</definedName>
    <definedName name="QBREPORTCOMPARECOL_EXCLUDEAMOUNT" localSheetId="1">FALSE</definedName>
    <definedName name="QBREPORTCOMPARECOL_EXCLUDEAMOUNT" localSheetId="3">FALSE</definedName>
    <definedName name="QBREPORTCOMPARECOL_EXCLUDEAMOUNT" localSheetId="4">FALSE</definedName>
    <definedName name="QBREPORTCOMPARECOL_EXCLUDECURPERIOD" localSheetId="2">FALSE</definedName>
    <definedName name="QBREPORTCOMPARECOL_EXCLUDECURPERIOD" localSheetId="0">FALSE</definedName>
    <definedName name="QBREPORTCOMPARECOL_EXCLUDECURPERIOD" localSheetId="1">FALSE</definedName>
    <definedName name="QBREPORTCOMPARECOL_EXCLUDECURPERIOD" localSheetId="3">FALSE</definedName>
    <definedName name="QBREPORTCOMPARECOL_EXCLUDECURPERIOD" localSheetId="4">FALSE</definedName>
    <definedName name="QBREPORTCOMPARECOL_FORECAST" localSheetId="2">FALSE</definedName>
    <definedName name="QBREPORTCOMPARECOL_FORECAST" localSheetId="0">FALSE</definedName>
    <definedName name="QBREPORTCOMPARECOL_FORECAST" localSheetId="1">FALSE</definedName>
    <definedName name="QBREPORTCOMPARECOL_FORECAST" localSheetId="3">FALSE</definedName>
    <definedName name="QBREPORTCOMPARECOL_FORECAST" localSheetId="4">FALSE</definedName>
    <definedName name="QBREPORTCOMPARECOL_GROSSMARGIN" localSheetId="2">FALSE</definedName>
    <definedName name="QBREPORTCOMPARECOL_GROSSMARGIN" localSheetId="0">FALSE</definedName>
    <definedName name="QBREPORTCOMPARECOL_GROSSMARGIN" localSheetId="1">FALSE</definedName>
    <definedName name="QBREPORTCOMPARECOL_GROSSMARGIN" localSheetId="3">FALSE</definedName>
    <definedName name="QBREPORTCOMPARECOL_GROSSMARGIN" localSheetId="4">FALSE</definedName>
    <definedName name="QBREPORTCOMPARECOL_GROSSMARGINPCT" localSheetId="2">FALSE</definedName>
    <definedName name="QBREPORTCOMPARECOL_GROSSMARGINPCT" localSheetId="0">FALSE</definedName>
    <definedName name="QBREPORTCOMPARECOL_GROSSMARGINPCT" localSheetId="1">FALSE</definedName>
    <definedName name="QBREPORTCOMPARECOL_GROSSMARGINPCT" localSheetId="3">FALSE</definedName>
    <definedName name="QBREPORTCOMPARECOL_GROSSMARGINPCT" localSheetId="4">FALSE</definedName>
    <definedName name="QBREPORTCOMPARECOL_HOURS" localSheetId="2">FALSE</definedName>
    <definedName name="QBREPORTCOMPARECOL_HOURS" localSheetId="0">FALSE</definedName>
    <definedName name="QBREPORTCOMPARECOL_HOURS" localSheetId="1">FALSE</definedName>
    <definedName name="QBREPORTCOMPARECOL_HOURS" localSheetId="3">FALSE</definedName>
    <definedName name="QBREPORTCOMPARECOL_HOURS" localSheetId="4">FALSE</definedName>
    <definedName name="QBREPORTCOMPARECOL_PCTCOL" localSheetId="2">FALSE</definedName>
    <definedName name="QBREPORTCOMPARECOL_PCTCOL" localSheetId="0">FALSE</definedName>
    <definedName name="QBREPORTCOMPARECOL_PCTCOL" localSheetId="1">FALSE</definedName>
    <definedName name="QBREPORTCOMPARECOL_PCTCOL" localSheetId="3">FALSE</definedName>
    <definedName name="QBREPORTCOMPARECOL_PCTCOL" localSheetId="4">FALSE</definedName>
    <definedName name="QBREPORTCOMPARECOL_PCTEXPENSE" localSheetId="2">FALSE</definedName>
    <definedName name="QBREPORTCOMPARECOL_PCTEXPENSE" localSheetId="0">FALSE</definedName>
    <definedName name="QBREPORTCOMPARECOL_PCTEXPENSE" localSheetId="1">FALSE</definedName>
    <definedName name="QBREPORTCOMPARECOL_PCTEXPENSE" localSheetId="3">FALSE</definedName>
    <definedName name="QBREPORTCOMPARECOL_PCTEXPENSE" localSheetId="4">FALSE</definedName>
    <definedName name="QBREPORTCOMPARECOL_PCTINCOME" localSheetId="2">FALSE</definedName>
    <definedName name="QBREPORTCOMPARECOL_PCTINCOME" localSheetId="0">FALSE</definedName>
    <definedName name="QBREPORTCOMPARECOL_PCTINCOME" localSheetId="1">FALSE</definedName>
    <definedName name="QBREPORTCOMPARECOL_PCTINCOME" localSheetId="3">FALSE</definedName>
    <definedName name="QBREPORTCOMPARECOL_PCTINCOME" localSheetId="4">FALSE</definedName>
    <definedName name="QBREPORTCOMPARECOL_PCTOFSALES" localSheetId="2">FALSE</definedName>
    <definedName name="QBREPORTCOMPARECOL_PCTOFSALES" localSheetId="0">FALSE</definedName>
    <definedName name="QBREPORTCOMPARECOL_PCTOFSALES" localSheetId="1">FALSE</definedName>
    <definedName name="QBREPORTCOMPARECOL_PCTOFSALES" localSheetId="3">FALSE</definedName>
    <definedName name="QBREPORTCOMPARECOL_PCTOFSALES" localSheetId="4">FALSE</definedName>
    <definedName name="QBREPORTCOMPARECOL_PCTROW" localSheetId="2">FALSE</definedName>
    <definedName name="QBREPORTCOMPARECOL_PCTROW" localSheetId="0">FALSE</definedName>
    <definedName name="QBREPORTCOMPARECOL_PCTROW" localSheetId="1">FALSE</definedName>
    <definedName name="QBREPORTCOMPARECOL_PCTROW" localSheetId="3">FALSE</definedName>
    <definedName name="QBREPORTCOMPARECOL_PCTROW" localSheetId="4">FALSE</definedName>
    <definedName name="QBREPORTCOMPARECOL_PPDIFF" localSheetId="2">FALSE</definedName>
    <definedName name="QBREPORTCOMPARECOL_PPDIFF" localSheetId="0">FALSE</definedName>
    <definedName name="QBREPORTCOMPARECOL_PPDIFF" localSheetId="1">FALSE</definedName>
    <definedName name="QBREPORTCOMPARECOL_PPDIFF" localSheetId="3">FALSE</definedName>
    <definedName name="QBREPORTCOMPARECOL_PPDIFF" localSheetId="4">FALSE</definedName>
    <definedName name="QBREPORTCOMPARECOL_PPPCT" localSheetId="2">FALSE</definedName>
    <definedName name="QBREPORTCOMPARECOL_PPPCT" localSheetId="0">FALSE</definedName>
    <definedName name="QBREPORTCOMPARECOL_PPPCT" localSheetId="1">FALSE</definedName>
    <definedName name="QBREPORTCOMPARECOL_PPPCT" localSheetId="3">FALSE</definedName>
    <definedName name="QBREPORTCOMPARECOL_PPPCT" localSheetId="4">FALSE</definedName>
    <definedName name="QBREPORTCOMPARECOL_PREVPERIOD" localSheetId="2">FALSE</definedName>
    <definedName name="QBREPORTCOMPARECOL_PREVPERIOD" localSheetId="0">FALSE</definedName>
    <definedName name="QBREPORTCOMPARECOL_PREVPERIOD" localSheetId="1">FALSE</definedName>
    <definedName name="QBREPORTCOMPARECOL_PREVPERIOD" localSheetId="3">FALSE</definedName>
    <definedName name="QBREPORTCOMPARECOL_PREVPERIOD" localSheetId="4">FALSE</definedName>
    <definedName name="QBREPORTCOMPARECOL_PREVYEAR" localSheetId="2">FALSE</definedName>
    <definedName name="QBREPORTCOMPARECOL_PREVYEAR" localSheetId="0">TRUE</definedName>
    <definedName name="QBREPORTCOMPARECOL_PREVYEAR" localSheetId="1">TRUE</definedName>
    <definedName name="QBREPORTCOMPARECOL_PREVYEAR" localSheetId="3">TRUE</definedName>
    <definedName name="QBREPORTCOMPARECOL_PREVYEAR" localSheetId="4">FALSE</definedName>
    <definedName name="QBREPORTCOMPARECOL_PYDIFF" localSheetId="2">FALSE</definedName>
    <definedName name="QBREPORTCOMPARECOL_PYDIFF" localSheetId="0">TRUE</definedName>
    <definedName name="QBREPORTCOMPARECOL_PYDIFF" localSheetId="1">TRUE</definedName>
    <definedName name="QBREPORTCOMPARECOL_PYDIFF" localSheetId="3">TRUE</definedName>
    <definedName name="QBREPORTCOMPARECOL_PYDIFF" localSheetId="4">FALSE</definedName>
    <definedName name="QBREPORTCOMPARECOL_PYPCT" localSheetId="2">FALSE</definedName>
    <definedName name="QBREPORTCOMPARECOL_PYPCT" localSheetId="0">FALSE</definedName>
    <definedName name="QBREPORTCOMPARECOL_PYPCT" localSheetId="1">FALSE</definedName>
    <definedName name="QBREPORTCOMPARECOL_PYPCT" localSheetId="3">FALSE</definedName>
    <definedName name="QBREPORTCOMPARECOL_PYPCT" localSheetId="4">FALSE</definedName>
    <definedName name="QBREPORTCOMPARECOL_QTY" localSheetId="2">FALSE</definedName>
    <definedName name="QBREPORTCOMPARECOL_QTY" localSheetId="0">FALSE</definedName>
    <definedName name="QBREPORTCOMPARECOL_QTY" localSheetId="1">FALSE</definedName>
    <definedName name="QBREPORTCOMPARECOL_QTY" localSheetId="3">FALSE</definedName>
    <definedName name="QBREPORTCOMPARECOL_QTY" localSheetId="4">FALSE</definedName>
    <definedName name="QBREPORTCOMPARECOL_RATE" localSheetId="2">FALSE</definedName>
    <definedName name="QBREPORTCOMPARECOL_RATE" localSheetId="0">FALSE</definedName>
    <definedName name="QBREPORTCOMPARECOL_RATE" localSheetId="1">FALSE</definedName>
    <definedName name="QBREPORTCOMPARECOL_RATE" localSheetId="3">FALSE</definedName>
    <definedName name="QBREPORTCOMPARECOL_RATE" localSheetId="4">FALSE</definedName>
    <definedName name="QBREPORTCOMPARECOL_TRIPBILLEDMILES" localSheetId="2">FALSE</definedName>
    <definedName name="QBREPORTCOMPARECOL_TRIPBILLEDMILES" localSheetId="0">FALSE</definedName>
    <definedName name="QBREPORTCOMPARECOL_TRIPBILLEDMILES" localSheetId="1">FALSE</definedName>
    <definedName name="QBREPORTCOMPARECOL_TRIPBILLEDMILES" localSheetId="3">FALSE</definedName>
    <definedName name="QBREPORTCOMPARECOL_TRIPBILLEDMILES" localSheetId="4">FALSE</definedName>
    <definedName name="QBREPORTCOMPARECOL_TRIPBILLINGAMOUNT" localSheetId="2">FALSE</definedName>
    <definedName name="QBREPORTCOMPARECOL_TRIPBILLINGAMOUNT" localSheetId="0">FALSE</definedName>
    <definedName name="QBREPORTCOMPARECOL_TRIPBILLINGAMOUNT" localSheetId="1">FALSE</definedName>
    <definedName name="QBREPORTCOMPARECOL_TRIPBILLINGAMOUNT" localSheetId="3">FALSE</definedName>
    <definedName name="QBREPORTCOMPARECOL_TRIPBILLINGAMOUNT" localSheetId="4">FALSE</definedName>
    <definedName name="QBREPORTCOMPARECOL_TRIPMILES" localSheetId="2">FALSE</definedName>
    <definedName name="QBREPORTCOMPARECOL_TRIPMILES" localSheetId="0">FALSE</definedName>
    <definedName name="QBREPORTCOMPARECOL_TRIPMILES" localSheetId="1">FALSE</definedName>
    <definedName name="QBREPORTCOMPARECOL_TRIPMILES" localSheetId="3">FALSE</definedName>
    <definedName name="QBREPORTCOMPARECOL_TRIPMILES" localSheetId="4">FALSE</definedName>
    <definedName name="QBREPORTCOMPARECOL_TRIPNOTBILLABLEMILES" localSheetId="2">FALSE</definedName>
    <definedName name="QBREPORTCOMPARECOL_TRIPNOTBILLABLEMILES" localSheetId="0">FALSE</definedName>
    <definedName name="QBREPORTCOMPARECOL_TRIPNOTBILLABLEMILES" localSheetId="1">FALSE</definedName>
    <definedName name="QBREPORTCOMPARECOL_TRIPNOTBILLABLEMILES" localSheetId="3">FALSE</definedName>
    <definedName name="QBREPORTCOMPARECOL_TRIPNOTBILLABLEMILES" localSheetId="4">FALSE</definedName>
    <definedName name="QBREPORTCOMPARECOL_TRIPTAXDEDUCTIBLEAMOUNT" localSheetId="2">FALSE</definedName>
    <definedName name="QBREPORTCOMPARECOL_TRIPTAXDEDUCTIBLEAMOUNT" localSheetId="0">FALSE</definedName>
    <definedName name="QBREPORTCOMPARECOL_TRIPTAXDEDUCTIBLEAMOUNT" localSheetId="1">FALSE</definedName>
    <definedName name="QBREPORTCOMPARECOL_TRIPTAXDEDUCTIBLEAMOUNT" localSheetId="3">FALSE</definedName>
    <definedName name="QBREPORTCOMPARECOL_TRIPTAXDEDUCTIBLEAMOUNT" localSheetId="4">FALSE</definedName>
    <definedName name="QBREPORTCOMPARECOL_TRIPUNBILLEDMILES" localSheetId="2">FALSE</definedName>
    <definedName name="QBREPORTCOMPARECOL_TRIPUNBILLEDMILES" localSheetId="0">FALSE</definedName>
    <definedName name="QBREPORTCOMPARECOL_TRIPUNBILLEDMILES" localSheetId="1">FALSE</definedName>
    <definedName name="QBREPORTCOMPARECOL_TRIPUNBILLEDMILES" localSheetId="3">FALSE</definedName>
    <definedName name="QBREPORTCOMPARECOL_TRIPUNBILLEDMILES" localSheetId="4">FALSE</definedName>
    <definedName name="QBREPORTCOMPARECOL_YTD" localSheetId="2">FALSE</definedName>
    <definedName name="QBREPORTCOMPARECOL_YTD" localSheetId="0">FALSE</definedName>
    <definedName name="QBREPORTCOMPARECOL_YTD" localSheetId="1">FALSE</definedName>
    <definedName name="QBREPORTCOMPARECOL_YTD" localSheetId="3">FALSE</definedName>
    <definedName name="QBREPORTCOMPARECOL_YTD" localSheetId="4">FALSE</definedName>
    <definedName name="QBREPORTCOMPARECOL_YTDBUDGET" localSheetId="2">FALSE</definedName>
    <definedName name="QBREPORTCOMPARECOL_YTDBUDGET" localSheetId="0">FALSE</definedName>
    <definedName name="QBREPORTCOMPARECOL_YTDBUDGET" localSheetId="1">FALSE</definedName>
    <definedName name="QBREPORTCOMPARECOL_YTDBUDGET" localSheetId="3">FALSE</definedName>
    <definedName name="QBREPORTCOMPARECOL_YTDBUDGET" localSheetId="4">FALSE</definedName>
    <definedName name="QBREPORTCOMPARECOL_YTDPCT" localSheetId="2">FALSE</definedName>
    <definedName name="QBREPORTCOMPARECOL_YTDPCT" localSheetId="0">FALSE</definedName>
    <definedName name="QBREPORTCOMPARECOL_YTDPCT" localSheetId="1">FALSE</definedName>
    <definedName name="QBREPORTCOMPARECOL_YTDPCT" localSheetId="3">FALSE</definedName>
    <definedName name="QBREPORTCOMPARECOL_YTDPCT" localSheetId="4">FALSE</definedName>
    <definedName name="QBREPORTROWAXIS" localSheetId="2">11</definedName>
    <definedName name="QBREPORTROWAXIS" localSheetId="0">9</definedName>
    <definedName name="QBREPORTROWAXIS" localSheetId="1">11</definedName>
    <definedName name="QBREPORTROWAXIS" localSheetId="3">11</definedName>
    <definedName name="QBREPORTROWAXIS" localSheetId="4">43</definedName>
    <definedName name="QBREPORTSUBCOLAXIS" localSheetId="2">24</definedName>
    <definedName name="QBREPORTSUBCOLAXIS" localSheetId="0">24</definedName>
    <definedName name="QBREPORTSUBCOLAXIS" localSheetId="1">24</definedName>
    <definedName name="QBREPORTSUBCOLAXIS" localSheetId="3">24</definedName>
    <definedName name="QBREPORTSUBCOLAXIS" localSheetId="4">0</definedName>
    <definedName name="QBREPORTTYPE" localSheetId="2">288</definedName>
    <definedName name="QBREPORTTYPE" localSheetId="0">5</definedName>
    <definedName name="QBREPORTTYPE" localSheetId="1">0</definedName>
    <definedName name="QBREPORTTYPE" localSheetId="3">0</definedName>
    <definedName name="QBREPORTTYPE" localSheetId="4">45</definedName>
    <definedName name="QBROWHEADERS" localSheetId="2">5</definedName>
    <definedName name="QBROWHEADERS" localSheetId="0">5</definedName>
    <definedName name="QBROWHEADERS" localSheetId="1">5</definedName>
    <definedName name="QBROWHEADERS" localSheetId="3">6</definedName>
    <definedName name="QBROWHEADERS" localSheetId="4">2</definedName>
    <definedName name="QBSTARTDATE" localSheetId="2">20150101</definedName>
    <definedName name="QBSTARTDATE" localSheetId="0">20150101</definedName>
    <definedName name="QBSTARTDATE" localSheetId="1">20150101</definedName>
    <definedName name="QBSTARTDATE" localSheetId="3">20150101</definedName>
    <definedName name="QBSTARTDATE" localSheetId="4">20150219</definedName>
  </definedNames>
  <calcPr calcId="152511" concurrentCalc="0"/>
</workbook>
</file>

<file path=xl/calcChain.xml><?xml version="1.0" encoding="utf-8"?>
<calcChain xmlns="http://schemas.openxmlformats.org/spreadsheetml/2006/main">
  <c r="J44" i="61" l="1"/>
  <c r="H44" i="61"/>
  <c r="F44" i="61"/>
  <c r="J43" i="61"/>
  <c r="H43" i="61"/>
  <c r="F43" i="61"/>
  <c r="J42" i="61"/>
  <c r="H42" i="61"/>
  <c r="F42" i="61"/>
  <c r="J41" i="61"/>
  <c r="J40" i="61"/>
  <c r="J39" i="61"/>
  <c r="J36" i="61"/>
  <c r="H36" i="61"/>
  <c r="F36" i="61"/>
  <c r="J35" i="61"/>
  <c r="H35" i="61"/>
  <c r="F35" i="61"/>
  <c r="J34" i="61"/>
  <c r="J33" i="61"/>
  <c r="J32" i="61"/>
  <c r="J31" i="61"/>
  <c r="J30" i="61"/>
  <c r="J29" i="61"/>
  <c r="J28" i="61"/>
  <c r="J27" i="61"/>
  <c r="J26" i="61"/>
  <c r="J25" i="61"/>
  <c r="J24" i="61"/>
  <c r="J23" i="61"/>
  <c r="J22" i="61"/>
  <c r="J20" i="61"/>
  <c r="J19" i="61"/>
  <c r="J18" i="61"/>
  <c r="J17" i="61"/>
  <c r="J16" i="61"/>
  <c r="J14" i="61"/>
  <c r="H14" i="61"/>
  <c r="F14" i="61"/>
  <c r="J13" i="61"/>
  <c r="H13" i="61"/>
  <c r="F13" i="61"/>
  <c r="J11" i="61"/>
  <c r="J10" i="61"/>
  <c r="J9" i="61"/>
  <c r="J8" i="61"/>
  <c r="J60" i="60"/>
  <c r="H60" i="60"/>
  <c r="F60" i="60"/>
  <c r="J59" i="60"/>
  <c r="H59" i="60"/>
  <c r="F59" i="60"/>
  <c r="J58" i="60"/>
  <c r="J57" i="60"/>
  <c r="J56" i="60"/>
  <c r="J55" i="60"/>
  <c r="J53" i="60"/>
  <c r="H53" i="60"/>
  <c r="F53" i="60"/>
  <c r="J52" i="60"/>
  <c r="H52" i="60"/>
  <c r="F52" i="60"/>
  <c r="J51" i="60"/>
  <c r="J49" i="60"/>
  <c r="H49" i="60"/>
  <c r="F49" i="60"/>
  <c r="J48" i="60"/>
  <c r="H48" i="60"/>
  <c r="F48" i="60"/>
  <c r="J47" i="60"/>
  <c r="J46" i="60"/>
  <c r="J45" i="60"/>
  <c r="J44" i="60"/>
  <c r="J43" i="60"/>
  <c r="J42" i="60"/>
  <c r="J41" i="60"/>
  <c r="J39" i="60"/>
  <c r="H39" i="60"/>
  <c r="F39" i="60"/>
  <c r="J38" i="60"/>
  <c r="J36" i="60"/>
  <c r="H36" i="60"/>
  <c r="F36" i="60"/>
  <c r="J35" i="60"/>
  <c r="J30" i="60"/>
  <c r="H30" i="60"/>
  <c r="F30" i="60"/>
  <c r="J29" i="60"/>
  <c r="H29" i="60"/>
  <c r="F29" i="60"/>
  <c r="J28" i="60"/>
  <c r="J27" i="60"/>
  <c r="J25" i="60"/>
  <c r="H25" i="60"/>
  <c r="F25" i="60"/>
  <c r="J24" i="60"/>
  <c r="J23" i="60"/>
  <c r="J21" i="60"/>
  <c r="H21" i="60"/>
  <c r="F21" i="60"/>
  <c r="J20" i="60"/>
  <c r="H20" i="60"/>
  <c r="F20" i="60"/>
  <c r="J19" i="60"/>
  <c r="J17" i="60"/>
  <c r="H17" i="60"/>
  <c r="F17" i="60"/>
  <c r="J16" i="60"/>
  <c r="J14" i="60"/>
  <c r="H14" i="60"/>
  <c r="F14" i="60"/>
  <c r="J13" i="60"/>
  <c r="J12" i="60"/>
  <c r="J11" i="60"/>
  <c r="J10" i="60"/>
  <c r="J9" i="60"/>
  <c r="K18" i="59"/>
  <c r="I18" i="59"/>
  <c r="G18" i="59"/>
  <c r="K17" i="59"/>
  <c r="I17" i="59"/>
  <c r="G17" i="59"/>
  <c r="K16" i="59"/>
  <c r="I16" i="59"/>
  <c r="G16" i="59"/>
  <c r="K15" i="59"/>
  <c r="I15" i="59"/>
  <c r="G15" i="59"/>
  <c r="K14" i="59"/>
  <c r="K13" i="59"/>
  <c r="K12" i="59"/>
  <c r="K11" i="59"/>
  <c r="K10" i="59"/>
  <c r="K9" i="59"/>
  <c r="J43" i="58"/>
  <c r="H43" i="58"/>
  <c r="F43" i="58"/>
  <c r="J42" i="58"/>
  <c r="H42" i="58"/>
  <c r="F42" i="58"/>
  <c r="J41" i="58"/>
  <c r="H41" i="58"/>
  <c r="F41" i="58"/>
  <c r="J40" i="58"/>
  <c r="J39" i="58"/>
  <c r="J38" i="58"/>
  <c r="J37" i="58"/>
  <c r="J34" i="58"/>
  <c r="H34" i="58"/>
  <c r="F34" i="58"/>
  <c r="J33" i="58"/>
  <c r="H33" i="58"/>
  <c r="F33" i="58"/>
  <c r="J32" i="58"/>
  <c r="J31" i="58"/>
  <c r="J30" i="58"/>
  <c r="J29" i="58"/>
  <c r="J28" i="58"/>
  <c r="J27" i="58"/>
  <c r="J26" i="58"/>
  <c r="J25" i="58"/>
  <c r="J24" i="58"/>
  <c r="J23" i="58"/>
  <c r="J22" i="58"/>
  <c r="J21" i="58"/>
  <c r="J20" i="58"/>
  <c r="J19" i="58"/>
  <c r="J18" i="58"/>
  <c r="J17" i="58"/>
  <c r="J16" i="58"/>
  <c r="J15" i="58"/>
  <c r="J14" i="58"/>
  <c r="J12" i="58"/>
  <c r="H12" i="58"/>
  <c r="F12" i="58"/>
  <c r="J11" i="58"/>
  <c r="H11" i="58"/>
  <c r="F11" i="58"/>
  <c r="J10" i="58"/>
  <c r="J9" i="58"/>
  <c r="J8" i="58"/>
  <c r="J8" i="56"/>
  <c r="J11" i="56"/>
  <c r="J12" i="56"/>
</calcChain>
</file>

<file path=xl/sharedStrings.xml><?xml version="1.0" encoding="utf-8"?>
<sst xmlns="http://schemas.openxmlformats.org/spreadsheetml/2006/main" count="206" uniqueCount="147">
  <si>
    <t>ASSETS</t>
  </si>
  <si>
    <t>Current Assets</t>
  </si>
  <si>
    <t>Checking/Savings</t>
  </si>
  <si>
    <t>Total Checking/Savings</t>
  </si>
  <si>
    <t>Accounts Receivable</t>
  </si>
  <si>
    <t>Total Accounts Receivable</t>
  </si>
  <si>
    <t>Other Current Assets</t>
  </si>
  <si>
    <t>Total Other Current Assets</t>
  </si>
  <si>
    <t>Total Current Assets</t>
  </si>
  <si>
    <t>Fixed Assets</t>
  </si>
  <si>
    <t>Total Fixed Assets</t>
  </si>
  <si>
    <t>Other Assets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</si>
  <si>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</si>
  <si>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</si>
  <si>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</si>
  <si>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</si>
  <si>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</si>
  <si>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</si>
  <si>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Credit Cards</t>
  </si>
  <si>
    <t>Other Current Liabilities</t>
  </si>
  <si>
    <t>Total Other Current Liabilities</t>
  </si>
  <si>
    <t>Total Current Liabilities</t>
  </si>
  <si>
    <t>Long Term Liabilities</t>
  </si>
  <si>
    <t>Total Liabilities</t>
  </si>
  <si>
    <t>Equity</t>
  </si>
  <si>
    <t>Net Income</t>
  </si>
  <si>
    <t>TOTAL LIABILITIES &amp; EQUITY</t>
  </si>
  <si>
    <t>Ordinary Income/Expense</t>
  </si>
  <si>
    <t>Income</t>
  </si>
  <si>
    <t>4100.0 · Member dues</t>
  </si>
  <si>
    <t>4110.0 · Conference and training income</t>
  </si>
  <si>
    <t>4600.0 · Grant Income</t>
  </si>
  <si>
    <t>Total Income</t>
  </si>
  <si>
    <t>Gross Profit</t>
  </si>
  <si>
    <t>Expense</t>
  </si>
  <si>
    <t>5201.0 · Employee Training Expense</t>
  </si>
  <si>
    <t>5203.0 · Utilities</t>
  </si>
  <si>
    <t>5205.0 · Real Estate Taxes</t>
  </si>
  <si>
    <t>5700.0 · Grant Exp</t>
  </si>
  <si>
    <t>6200.0 · Insurance</t>
  </si>
  <si>
    <t>6210.0 · Travel, meals and entertainment</t>
  </si>
  <si>
    <t>6220.0 · Office supplies and expense</t>
  </si>
  <si>
    <t>6290.0 · Payroll Expenses</t>
  </si>
  <si>
    <t>6310.0 · Conferences and training</t>
  </si>
  <si>
    <t>6350.0 · Lobbying Expense</t>
  </si>
  <si>
    <t>6400.0 · Legal and professional fees</t>
  </si>
  <si>
    <t>6520.0 · Board Expense</t>
  </si>
  <si>
    <t>6530.0 · Depreciation Expense</t>
  </si>
  <si>
    <t>6550.0 · Dues &amp; Subscriptions</t>
  </si>
  <si>
    <t>6560.0 · Equipment Lease</t>
  </si>
  <si>
    <t>6610.0 · Telephone Expense</t>
  </si>
  <si>
    <t>Total Expense</t>
  </si>
  <si>
    <t>Net Ordinary Income</t>
  </si>
  <si>
    <t>Other Income/Expense</t>
  </si>
  <si>
    <t>Other Income</t>
  </si>
  <si>
    <t>7200.0 · Inter-Agency Charges</t>
  </si>
  <si>
    <t>7300.0 · OPRA investment income</t>
  </si>
  <si>
    <t>7400.0 · Foundation investment income</t>
  </si>
  <si>
    <t>Total Other Income</t>
  </si>
  <si>
    <t>Net Other Income</t>
  </si>
  <si>
    <t>Budget</t>
  </si>
  <si>
    <t>Comments</t>
  </si>
  <si>
    <t>1030.0 · Petty Cash</t>
  </si>
  <si>
    <t>1041.0 · Cash - OPRA Investments</t>
  </si>
  <si>
    <t>1043.0 · Cash - Huntington Checking</t>
  </si>
  <si>
    <t>1050.0 · Cash - OPRA Properties</t>
  </si>
  <si>
    <t>1070.0 · Cash - OPRA Foundation</t>
  </si>
  <si>
    <t>1200.0 · Accounts Receivable</t>
  </si>
  <si>
    <t>1400.0 · Prepaid Expenses</t>
  </si>
  <si>
    <t>1500.0 · Property - cost</t>
  </si>
  <si>
    <t>1510.0 · Accumulated depreciation</t>
  </si>
  <si>
    <t>1530.0 · Investments - OPRA</t>
  </si>
  <si>
    <t>1540.0 · Investments-Foundation</t>
  </si>
  <si>
    <t>2100.0 · Accounts Payable - Trade</t>
  </si>
  <si>
    <t>Total Accounts Payable</t>
  </si>
  <si>
    <t>2113.0 · Elan Credit Card</t>
  </si>
  <si>
    <t>Total Credit Cards</t>
  </si>
  <si>
    <t>2230.0 · Accrued Real Estate Taxes</t>
  </si>
  <si>
    <t>2550.0 · Accrued legal fees</t>
  </si>
  <si>
    <t>2564.0 · Accrued Vacation</t>
  </si>
  <si>
    <t>2570.0 · Deferred Membership Dues</t>
  </si>
  <si>
    <t>2588.0 · Current Portion Long Term Debt</t>
  </si>
  <si>
    <t>7100.0 · LLC interest income</t>
  </si>
  <si>
    <t>$ Change</t>
  </si>
  <si>
    <t>Ohio Provider Resource Association</t>
  </si>
  <si>
    <t>Consolidated Statement of Financial Position</t>
  </si>
  <si>
    <t>Consolidated Statement of Activities</t>
  </si>
  <si>
    <t>Profit &amp; Loss Budget vs. Actual</t>
  </si>
  <si>
    <t>6600.0 · PAC Expenses</t>
  </si>
  <si>
    <t>6700.0 · Interest Expense</t>
  </si>
  <si>
    <t>Waiver Pilot Expenses</t>
  </si>
  <si>
    <t>6410.0 · Accounting Services</t>
  </si>
  <si>
    <t>6420.0 · Computer Services</t>
  </si>
  <si>
    <t>6430.0 · Legal Fees</t>
  </si>
  <si>
    <t>6450.0 · Professional Fees</t>
  </si>
  <si>
    <t>6460.0 · Payroll Services</t>
  </si>
  <si>
    <t>6470.0 · Temporary Office Support</t>
  </si>
  <si>
    <t>Total 6400.0 · Legal and professional fees</t>
  </si>
  <si>
    <t>A/R - Over 90 days</t>
  </si>
  <si>
    <t>Date</t>
  </si>
  <si>
    <t>Account</t>
  </si>
  <si>
    <t>Aging</t>
  </si>
  <si>
    <t>Open Balance</t>
  </si>
  <si>
    <t>TOTAL</t>
  </si>
  <si>
    <t>4400.0 · Royalties, Marketing, Etc.</t>
  </si>
  <si>
    <t>2572.0 · Deferred Income-Conf&amp;Training</t>
  </si>
  <si>
    <t>Collections have been better in 2014 as compared to 2013.</t>
  </si>
  <si>
    <t>5010.0 · ChronoEngineering Expenses</t>
  </si>
  <si>
    <t>2571.0 · Deferred Income - Other</t>
  </si>
  <si>
    <t>2600.0 · Capital lease obligation</t>
  </si>
  <si>
    <t>Total Long Term Liabilities</t>
  </si>
  <si>
    <t>3020.0 · Net assets - OPRA</t>
  </si>
  <si>
    <t>3030.0 · Net assets - Foundation</t>
  </si>
  <si>
    <t>3900.0 · Net Assets</t>
  </si>
  <si>
    <t>Total Equity</t>
  </si>
  <si>
    <t>The decrease due to the transfer of OPRA Investment cash to OPRA Investments.</t>
  </si>
  <si>
    <t>Note the increase in OPRA Investments.</t>
  </si>
  <si>
    <t>Note the decrease in OPRA Investment cash.</t>
  </si>
  <si>
    <t>We invoiced less in 2014 for 2015 dues than prior year.</t>
  </si>
  <si>
    <t>Over (Under)</t>
  </si>
  <si>
    <t>As of February 19, 2015</t>
  </si>
  <si>
    <t>Beacon of Light</t>
  </si>
  <si>
    <t>Total Beacon of Light</t>
  </si>
  <si>
    <t>Gallagher Benefit Services</t>
  </si>
  <si>
    <t>Total Gallagher Benefit Services</t>
  </si>
  <si>
    <t>1200.1 · AR - Member Dues</t>
  </si>
  <si>
    <t>1200.4 · AR - Other</t>
  </si>
  <si>
    <t>January 2015</t>
  </si>
  <si>
    <t>Jan 15</t>
  </si>
  <si>
    <t>Jan 14</t>
  </si>
  <si>
    <t>Renewals were slower in 2015 compared to 2014.</t>
  </si>
  <si>
    <t>Waiver Pilot</t>
  </si>
  <si>
    <t>Timing difference in AOF Contribution</t>
  </si>
  <si>
    <t>HSA contribution and more employees in 2015 (higher insurance, taxes, 401k, etc.)</t>
  </si>
  <si>
    <t>See Legal &amp; Professional Fees tab</t>
  </si>
  <si>
    <t>Updated new website</t>
  </si>
  <si>
    <t>As of January 31, 2015</t>
  </si>
  <si>
    <t>Jan 31, 15</t>
  </si>
  <si>
    <t>Jan 31, 14</t>
  </si>
  <si>
    <t>The foundation paid approximately $65k for the Waiver pilot program in 2014.</t>
  </si>
  <si>
    <t>Estimate - waiting for December &amp; January invoices.</t>
  </si>
  <si>
    <t>Waiver Pilot (2014)</t>
  </si>
  <si>
    <t>4500.0 · Contract Services</t>
  </si>
  <si>
    <t>5030.0 · Technical Assistance Expense</t>
  </si>
  <si>
    <t>There has not been a training in 2015 yet.</t>
  </si>
  <si>
    <t>Renewals are slower in 2015 as compared to 2014.</t>
  </si>
  <si>
    <t>Waiver Pilot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</si>
</sst>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"/>
    <numFmt numFmtId="165" formatCode="#,##0;\-#,##0"/>
    <numFmt numFmtId="166" formatCode="#,##0.00;\-#,##0.00"/>
  </numFmts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8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/>
    <xf numFmtId="0" fontId="0" fillId="0" borderId="0" xfId="0" applyNumberFormat="1"/>
    <xf numFmtId="49" fontId="2" fillId="0" borderId="0" xfId="0" applyNumberFormat="1" applyFont="1"/>
    <xf numFmtId="49" fontId="2" fillId="0" borderId="2" xfId="0" applyNumberFormat="1" applyFont="1" applyBorder="1" applyAlignment="1">
      <alignment horizontal="center"/>
    </xf>
    <xf numFmtId="49" fontId="3" fillId="0" borderId="0" xfId="0" applyNumberFormat="1" applyFont="1"/>
    <xf numFmtId="0" fontId="2" fillId="0" borderId="0" xfId="0" applyNumberFormat="1" applyFont="1"/>
    <xf numFmtId="38" fontId="3" fillId="0" borderId="0" xfId="0" applyNumberFormat="1" applyFont="1"/>
    <xf numFmtId="38" fontId="3" fillId="0" borderId="3" xfId="0" applyNumberFormat="1" applyFont="1" applyBorder="1"/>
    <xf numFmtId="38" fontId="3" fillId="0" borderId="0" xfId="0" applyNumberFormat="1" applyFont="1" applyBorder="1"/>
    <xf numFmtId="38" fontId="3" fillId="0" borderId="4" xfId="0" applyNumberFormat="1" applyFont="1" applyBorder="1"/>
    <xf numFmtId="38" fontId="3" fillId="0" borderId="5" xfId="0" applyNumberFormat="1" applyFont="1" applyBorder="1"/>
    <xf numFmtId="38" fontId="2" fillId="0" borderId="6" xfId="0" applyNumberFormat="1" applyFont="1" applyBorder="1"/>
    <xf numFmtId="0" fontId="1" fillId="0" borderId="0" xfId="0" applyFont="1"/>
    <xf numFmtId="0" fontId="0" fillId="0" borderId="0" xfId="0" applyAlignment="1">
      <alignment horizontal="center"/>
    </xf>
    <xf numFmtId="49" fontId="5" fillId="0" borderId="0" xfId="0" applyNumberFormat="1" applyFont="1" applyBorder="1" applyAlignment="1">
      <alignment horizontal="centerContinuous"/>
    </xf>
    <xf numFmtId="49" fontId="5" fillId="0" borderId="1" xfId="0" applyNumberFormat="1" applyFont="1" applyBorder="1" applyAlignment="1">
      <alignment horizontal="centerContinuous"/>
    </xf>
    <xf numFmtId="0" fontId="5" fillId="0" borderId="0" xfId="0" applyFont="1"/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NumberFormat="1" applyFont="1"/>
    <xf numFmtId="49" fontId="2" fillId="0" borderId="0" xfId="0" applyNumberFormat="1" applyFont="1" applyAlignment="1">
      <alignment horizontal="center"/>
    </xf>
    <xf numFmtId="49" fontId="5" fillId="0" borderId="0" xfId="0" applyNumberFormat="1" applyFont="1"/>
    <xf numFmtId="49" fontId="2" fillId="0" borderId="1" xfId="0" applyNumberFormat="1" applyFont="1" applyBorder="1" applyAlignment="1">
      <alignment horizontal="center"/>
    </xf>
    <xf numFmtId="164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166" fontId="3" fillId="0" borderId="0" xfId="0" applyNumberFormat="1" applyFont="1" applyBorder="1"/>
    <xf numFmtId="166" fontId="3" fillId="0" borderId="5" xfId="0" applyNumberFormat="1" applyFont="1" applyBorder="1"/>
    <xf numFmtId="166" fontId="2" fillId="0" borderId="6" xfId="0" applyNumberFormat="1" applyFont="1" applyBorder="1"/>
    <xf numFmtId="164" fontId="4" fillId="0" borderId="0" xfId="0" applyNumberFormat="1" applyFont="1" applyAlignment="1">
      <alignment horizontal="right"/>
    </xf>
    <xf numFmtId="0" fontId="2" fillId="0" borderId="0" xfId="0" applyFont="1"/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6" fontId="3" fillId="0" borderId="3" xfId="0" applyNumberFormat="1" applyFont="1" applyBorder="1"/>
    <xf numFmtId="166" fontId="3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49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1"/>
  <sheetViews>
    <sheetView tabSelected="1" workbookViewId="0">
      <selection sqref="A1:K1"/>
    </sheetView>
  </sheetViews>
  <sheetFormatPr defaultRowHeight="15" x14ac:dyDescent="0.25"/>
  <cols>
    <col min="1" max="4" width="3" style="1" customWidth="1"/>
    <col min="5" max="5" width="43" style="1" bestFit="1" customWidth="1"/>
    <col min="6" max="6" width="12.140625" style="2" bestFit="1" customWidth="1"/>
    <col min="7" max="7" width="2.28515625" style="2" customWidth="1"/>
    <col min="8" max="8" width="12.140625" style="2" bestFit="1" customWidth="1"/>
    <col min="9" max="9" width="2.28515625" style="2" customWidth="1"/>
    <col min="10" max="10" width="11.7109375" style="2" bestFit="1" customWidth="1"/>
    <col min="11" max="11" width="1.140625" customWidth="1"/>
    <col min="12" max="12" width="46.28515625" customWidth="1"/>
  </cols>
  <sheetData>
    <row r="1" spans="1:12" ht="15.75" x14ac:dyDescent="0.25">
      <c r="A1" s="41" t="s">
        <v>84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33">
        <v>42054</v>
      </c>
    </row>
    <row r="2" spans="1:12" ht="15.75" x14ac:dyDescent="0.25">
      <c r="A2" s="41" t="s">
        <v>85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17"/>
    </row>
    <row r="3" spans="1:12" ht="15.75" x14ac:dyDescent="0.25">
      <c r="A3" s="41" t="s">
        <v>136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17"/>
    </row>
    <row r="4" spans="1:12" ht="16.5" thickBot="1" x14ac:dyDescent="0.3">
      <c r="A4" s="3"/>
      <c r="B4" s="3"/>
      <c r="C4" s="3"/>
      <c r="D4" s="3"/>
      <c r="E4" s="3"/>
      <c r="F4" s="15"/>
      <c r="G4" s="16"/>
      <c r="H4" s="15"/>
      <c r="I4" s="16"/>
      <c r="J4" s="15"/>
      <c r="K4" s="17"/>
      <c r="L4" s="17"/>
    </row>
    <row r="5" spans="1:12" s="14" customFormat="1" ht="17.25" thickTop="1" thickBot="1" x14ac:dyDescent="0.3">
      <c r="A5" s="22"/>
      <c r="B5" s="22"/>
      <c r="C5" s="22"/>
      <c r="D5" s="22"/>
      <c r="E5" s="22"/>
      <c r="F5" s="4" t="s">
        <v>137</v>
      </c>
      <c r="G5" s="18"/>
      <c r="H5" s="4" t="s">
        <v>138</v>
      </c>
      <c r="I5" s="18"/>
      <c r="J5" s="4" t="s">
        <v>83</v>
      </c>
      <c r="K5" s="35"/>
      <c r="L5" s="19" t="s">
        <v>61</v>
      </c>
    </row>
    <row r="6" spans="1:12" ht="16.5" thickTop="1" x14ac:dyDescent="0.25">
      <c r="A6" s="5" t="s">
        <v>0</v>
      </c>
      <c r="B6" s="5"/>
      <c r="C6" s="5"/>
      <c r="D6" s="5"/>
      <c r="E6" s="5"/>
      <c r="F6" s="7"/>
      <c r="G6" s="5"/>
      <c r="H6" s="7"/>
      <c r="I6" s="5"/>
      <c r="J6" s="7"/>
      <c r="K6" s="17"/>
      <c r="L6" s="17"/>
    </row>
    <row r="7" spans="1:12" ht="15.75" x14ac:dyDescent="0.25">
      <c r="A7" s="5"/>
      <c r="B7" s="5" t="s">
        <v>1</v>
      </c>
      <c r="C7" s="5"/>
      <c r="D7" s="5"/>
      <c r="E7" s="5"/>
      <c r="F7" s="7"/>
      <c r="G7" s="5"/>
      <c r="H7" s="7"/>
      <c r="I7" s="5"/>
      <c r="J7" s="7"/>
      <c r="K7" s="17"/>
      <c r="L7" s="17"/>
    </row>
    <row r="8" spans="1:12" ht="15.75" x14ac:dyDescent="0.25">
      <c r="A8" s="5"/>
      <c r="B8" s="5"/>
      <c r="C8" s="5" t="s">
        <v>2</v>
      </c>
      <c r="D8" s="5"/>
      <c r="E8" s="5"/>
      <c r="F8" s="7"/>
      <c r="G8" s="5"/>
      <c r="H8" s="7"/>
      <c r="I8" s="5"/>
      <c r="J8" s="7"/>
      <c r="K8" s="17"/>
      <c r="L8" s="17"/>
    </row>
    <row r="9" spans="1:12" ht="15.75" x14ac:dyDescent="0.25">
      <c r="A9" s="5"/>
      <c r="B9" s="5"/>
      <c r="C9" s="5"/>
      <c r="D9" s="5" t="s">
        <v>62</v>
      </c>
      <c r="E9" s="5"/>
      <c r="F9" s="7">
        <v>240</v>
      </c>
      <c r="G9" s="5"/>
      <c r="H9" s="7">
        <v>72</v>
      </c>
      <c r="I9" s="5"/>
      <c r="J9" s="7">
        <f t="shared" ref="J9:J14" si="0">ROUND((F9-H9),5)</f>
        <v>168</v>
      </c>
      <c r="K9" s="17"/>
      <c r="L9" s="17"/>
    </row>
    <row r="10" spans="1:12" ht="15.75" x14ac:dyDescent="0.25">
      <c r="A10" s="5"/>
      <c r="B10" s="5"/>
      <c r="C10" s="5"/>
      <c r="D10" s="5" t="s">
        <v>63</v>
      </c>
      <c r="E10" s="5"/>
      <c r="F10" s="7">
        <v>29474</v>
      </c>
      <c r="G10" s="5"/>
      <c r="H10" s="7">
        <v>291954</v>
      </c>
      <c r="I10" s="5"/>
      <c r="J10" s="7">
        <f t="shared" si="0"/>
        <v>-262480</v>
      </c>
      <c r="K10" s="17"/>
      <c r="L10" s="17" t="s">
        <v>116</v>
      </c>
    </row>
    <row r="11" spans="1:12" ht="15.75" x14ac:dyDescent="0.25">
      <c r="A11" s="5"/>
      <c r="B11" s="5"/>
      <c r="C11" s="5"/>
      <c r="D11" s="5" t="s">
        <v>64</v>
      </c>
      <c r="E11" s="5"/>
      <c r="F11" s="7">
        <v>10917</v>
      </c>
      <c r="G11" s="5"/>
      <c r="H11" s="7">
        <v>26620</v>
      </c>
      <c r="I11" s="5"/>
      <c r="J11" s="7">
        <f t="shared" si="0"/>
        <v>-15703</v>
      </c>
      <c r="K11" s="17"/>
      <c r="L11" s="17"/>
    </row>
    <row r="12" spans="1:12" ht="15.75" x14ac:dyDescent="0.25">
      <c r="A12" s="5"/>
      <c r="B12" s="5"/>
      <c r="C12" s="5"/>
      <c r="D12" s="5" t="s">
        <v>65</v>
      </c>
      <c r="E12" s="5"/>
      <c r="F12" s="7">
        <v>724</v>
      </c>
      <c r="G12" s="5"/>
      <c r="H12" s="7">
        <v>4204</v>
      </c>
      <c r="I12" s="5"/>
      <c r="J12" s="7">
        <f t="shared" si="0"/>
        <v>-3480</v>
      </c>
      <c r="K12" s="17"/>
      <c r="L12" s="17"/>
    </row>
    <row r="13" spans="1:12" ht="16.5" thickBot="1" x14ac:dyDescent="0.3">
      <c r="A13" s="5"/>
      <c r="B13" s="5"/>
      <c r="C13" s="5"/>
      <c r="D13" s="5" t="s">
        <v>66</v>
      </c>
      <c r="E13" s="5"/>
      <c r="F13" s="8">
        <v>66106</v>
      </c>
      <c r="G13" s="5"/>
      <c r="H13" s="8">
        <v>6862</v>
      </c>
      <c r="I13" s="5"/>
      <c r="J13" s="8">
        <f t="shared" si="0"/>
        <v>59244</v>
      </c>
      <c r="K13" s="17"/>
      <c r="L13" s="17"/>
    </row>
    <row r="14" spans="1:12" ht="30.75" x14ac:dyDescent="0.25">
      <c r="A14" s="5"/>
      <c r="B14" s="5"/>
      <c r="C14" s="5" t="s">
        <v>3</v>
      </c>
      <c r="D14" s="5"/>
      <c r="E14" s="5"/>
      <c r="F14" s="7">
        <f>ROUND(SUM(F8:F13),5)</f>
        <v>107461</v>
      </c>
      <c r="G14" s="5"/>
      <c r="H14" s="7">
        <f>ROUND(SUM(H8:H13),5)</f>
        <v>329712</v>
      </c>
      <c r="I14" s="5"/>
      <c r="J14" s="7">
        <f t="shared" si="0"/>
        <v>-222251</v>
      </c>
      <c r="K14" s="17"/>
      <c r="L14" s="20" t="s">
        <v>115</v>
      </c>
    </row>
    <row r="15" spans="1:12" ht="30" customHeight="1" x14ac:dyDescent="0.25">
      <c r="A15" s="5"/>
      <c r="B15" s="5"/>
      <c r="C15" s="5" t="s">
        <v>4</v>
      </c>
      <c r="D15" s="5"/>
      <c r="E15" s="5"/>
      <c r="F15" s="7"/>
      <c r="G15" s="5"/>
      <c r="H15" s="7"/>
      <c r="I15" s="5"/>
      <c r="J15" s="7"/>
      <c r="K15" s="17"/>
      <c r="L15" s="17"/>
    </row>
    <row r="16" spans="1:12" ht="16.5" thickBot="1" x14ac:dyDescent="0.3">
      <c r="A16" s="5"/>
      <c r="B16" s="5"/>
      <c r="C16" s="5"/>
      <c r="D16" s="5" t="s">
        <v>67</v>
      </c>
      <c r="E16" s="5"/>
      <c r="F16" s="8">
        <v>107859</v>
      </c>
      <c r="G16" s="5"/>
      <c r="H16" s="8">
        <v>181761</v>
      </c>
      <c r="I16" s="5"/>
      <c r="J16" s="8">
        <f>ROUND((F16-H16),5)</f>
        <v>-73902</v>
      </c>
      <c r="K16" s="17"/>
      <c r="L16" s="17"/>
    </row>
    <row r="17" spans="1:12" ht="30.75" x14ac:dyDescent="0.25">
      <c r="A17" s="5"/>
      <c r="B17" s="5"/>
      <c r="C17" s="5" t="s">
        <v>5</v>
      </c>
      <c r="D17" s="5"/>
      <c r="E17" s="5"/>
      <c r="F17" s="7">
        <f>ROUND(SUM(F15:F16),5)</f>
        <v>107859</v>
      </c>
      <c r="G17" s="5"/>
      <c r="H17" s="7">
        <f>ROUND(SUM(H15:H16),5)</f>
        <v>181761</v>
      </c>
      <c r="I17" s="5"/>
      <c r="J17" s="7">
        <f>ROUND((F17-H17),5)</f>
        <v>-73902</v>
      </c>
      <c r="K17" s="17"/>
      <c r="L17" s="20" t="s">
        <v>106</v>
      </c>
    </row>
    <row r="18" spans="1:12" ht="30" customHeight="1" x14ac:dyDescent="0.25">
      <c r="A18" s="5"/>
      <c r="B18" s="5"/>
      <c r="C18" s="5" t="s">
        <v>6</v>
      </c>
      <c r="D18" s="5"/>
      <c r="E18" s="5"/>
      <c r="F18" s="7"/>
      <c r="G18" s="5"/>
      <c r="H18" s="7"/>
      <c r="I18" s="5"/>
      <c r="J18" s="7"/>
      <c r="K18" s="17"/>
      <c r="L18" s="17"/>
    </row>
    <row r="19" spans="1:12" ht="16.5" thickBot="1" x14ac:dyDescent="0.3">
      <c r="A19" s="5"/>
      <c r="B19" s="5"/>
      <c r="C19" s="5"/>
      <c r="D19" s="5" t="s">
        <v>68</v>
      </c>
      <c r="E19" s="5"/>
      <c r="F19" s="9">
        <v>7040</v>
      </c>
      <c r="G19" s="5"/>
      <c r="H19" s="9">
        <v>2779</v>
      </c>
      <c r="I19" s="5"/>
      <c r="J19" s="9">
        <f>ROUND((F19-H19),5)</f>
        <v>4261</v>
      </c>
      <c r="K19" s="17"/>
      <c r="L19" s="20"/>
    </row>
    <row r="20" spans="1:12" ht="16.5" thickBot="1" x14ac:dyDescent="0.3">
      <c r="A20" s="5"/>
      <c r="B20" s="5"/>
      <c r="C20" s="5" t="s">
        <v>7</v>
      </c>
      <c r="D20" s="5"/>
      <c r="E20" s="5"/>
      <c r="F20" s="10">
        <f>ROUND(SUM(F18:F19),5)</f>
        <v>7040</v>
      </c>
      <c r="G20" s="5"/>
      <c r="H20" s="10">
        <f>ROUND(SUM(H18:H19),5)</f>
        <v>2779</v>
      </c>
      <c r="I20" s="5"/>
      <c r="J20" s="10">
        <f>ROUND((F20-H20),5)</f>
        <v>4261</v>
      </c>
      <c r="K20" s="17"/>
      <c r="L20" s="17"/>
    </row>
    <row r="21" spans="1:12" ht="30" customHeight="1" x14ac:dyDescent="0.25">
      <c r="A21" s="5"/>
      <c r="B21" s="5" t="s">
        <v>8</v>
      </c>
      <c r="C21" s="5"/>
      <c r="D21" s="5"/>
      <c r="E21" s="5"/>
      <c r="F21" s="7">
        <f>ROUND(F7+F14+F17+F20,5)</f>
        <v>222360</v>
      </c>
      <c r="G21" s="5"/>
      <c r="H21" s="7">
        <f>ROUND(H7+H14+H17+H20,5)</f>
        <v>514252</v>
      </c>
      <c r="I21" s="5"/>
      <c r="J21" s="7">
        <f>ROUND((F21-H21),5)</f>
        <v>-291892</v>
      </c>
      <c r="K21" s="17"/>
      <c r="L21" s="17"/>
    </row>
    <row r="22" spans="1:12" ht="30" customHeight="1" x14ac:dyDescent="0.25">
      <c r="A22" s="5"/>
      <c r="B22" s="5" t="s">
        <v>9</v>
      </c>
      <c r="C22" s="5"/>
      <c r="D22" s="5"/>
      <c r="E22" s="5"/>
      <c r="F22" s="7"/>
      <c r="G22" s="5"/>
      <c r="H22" s="7"/>
      <c r="I22" s="5"/>
      <c r="J22" s="7"/>
      <c r="K22" s="17"/>
      <c r="L22" s="17"/>
    </row>
    <row r="23" spans="1:12" ht="15.75" x14ac:dyDescent="0.25">
      <c r="A23" s="5"/>
      <c r="B23" s="5"/>
      <c r="C23" s="5" t="s">
        <v>69</v>
      </c>
      <c r="D23" s="5"/>
      <c r="E23" s="5"/>
      <c r="F23" s="7">
        <v>669357</v>
      </c>
      <c r="G23" s="5"/>
      <c r="H23" s="7">
        <v>659910</v>
      </c>
      <c r="I23" s="5"/>
      <c r="J23" s="7">
        <f>ROUND((F23-H23),5)</f>
        <v>9447</v>
      </c>
      <c r="K23" s="17"/>
      <c r="L23" s="20"/>
    </row>
    <row r="24" spans="1:12" ht="16.5" thickBot="1" x14ac:dyDescent="0.3">
      <c r="A24" s="5"/>
      <c r="B24" s="5"/>
      <c r="C24" s="5" t="s">
        <v>70</v>
      </c>
      <c r="D24" s="5"/>
      <c r="E24" s="5"/>
      <c r="F24" s="8">
        <v>-190187</v>
      </c>
      <c r="G24" s="5"/>
      <c r="H24" s="8">
        <v>-153827</v>
      </c>
      <c r="I24" s="5"/>
      <c r="J24" s="8">
        <f>ROUND((F24-H24),5)</f>
        <v>-36360</v>
      </c>
      <c r="K24" s="17"/>
      <c r="L24" s="17"/>
    </row>
    <row r="25" spans="1:12" ht="15.75" x14ac:dyDescent="0.25">
      <c r="A25" s="5"/>
      <c r="B25" s="5" t="s">
        <v>10</v>
      </c>
      <c r="C25" s="5"/>
      <c r="D25" s="5"/>
      <c r="E25" s="5"/>
      <c r="F25" s="7">
        <f>ROUND(SUM(F22:F24),5)</f>
        <v>479170</v>
      </c>
      <c r="G25" s="5"/>
      <c r="H25" s="7">
        <f>ROUND(SUM(H22:H24),5)</f>
        <v>506083</v>
      </c>
      <c r="I25" s="5"/>
      <c r="J25" s="7">
        <f>ROUND((F25-H25),5)</f>
        <v>-26913</v>
      </c>
      <c r="K25" s="17"/>
      <c r="L25" s="17"/>
    </row>
    <row r="26" spans="1:12" ht="30" customHeight="1" x14ac:dyDescent="0.25">
      <c r="A26" s="5"/>
      <c r="B26" s="5" t="s">
        <v>11</v>
      </c>
      <c r="C26" s="5"/>
      <c r="D26" s="5"/>
      <c r="E26" s="5"/>
      <c r="F26" s="7"/>
      <c r="G26" s="5"/>
      <c r="H26" s="7"/>
      <c r="I26" s="5"/>
      <c r="J26" s="7"/>
      <c r="K26" s="17"/>
      <c r="L26" s="17"/>
    </row>
    <row r="27" spans="1:12" ht="15.75" x14ac:dyDescent="0.25">
      <c r="A27" s="5"/>
      <c r="B27" s="5"/>
      <c r="C27" s="5" t="s">
        <v>71</v>
      </c>
      <c r="D27" s="5"/>
      <c r="E27" s="5"/>
      <c r="F27" s="7">
        <v>1896883</v>
      </c>
      <c r="G27" s="5"/>
      <c r="H27" s="7">
        <v>1663400</v>
      </c>
      <c r="I27" s="5"/>
      <c r="J27" s="7">
        <f>ROUND((F27-H27),5)</f>
        <v>233483</v>
      </c>
      <c r="K27" s="17"/>
      <c r="L27" s="17" t="s">
        <v>117</v>
      </c>
    </row>
    <row r="28" spans="1:12" ht="31.5" thickBot="1" x14ac:dyDescent="0.3">
      <c r="A28" s="5"/>
      <c r="B28" s="5"/>
      <c r="C28" s="5" t="s">
        <v>72</v>
      </c>
      <c r="D28" s="5"/>
      <c r="E28" s="5"/>
      <c r="F28" s="9">
        <v>244771</v>
      </c>
      <c r="G28" s="5"/>
      <c r="H28" s="9">
        <v>345366</v>
      </c>
      <c r="I28" s="5"/>
      <c r="J28" s="9">
        <f>ROUND((F28-H28),5)</f>
        <v>-100595</v>
      </c>
      <c r="K28" s="17"/>
      <c r="L28" s="20" t="s">
        <v>139</v>
      </c>
    </row>
    <row r="29" spans="1:12" ht="16.5" thickBot="1" x14ac:dyDescent="0.3">
      <c r="A29" s="5"/>
      <c r="B29" s="5" t="s">
        <v>12</v>
      </c>
      <c r="C29" s="5"/>
      <c r="D29" s="5"/>
      <c r="E29" s="5"/>
      <c r="F29" s="11">
        <f>ROUND(SUM(F26:F28),5)</f>
        <v>2141654</v>
      </c>
      <c r="G29" s="5"/>
      <c r="H29" s="11">
        <f>ROUND(SUM(H26:H28),5)</f>
        <v>2008766</v>
      </c>
      <c r="I29" s="5"/>
      <c r="J29" s="11">
        <f>ROUND((F29-H29),5)</f>
        <v>132888</v>
      </c>
      <c r="K29" s="17"/>
      <c r="L29" s="17"/>
    </row>
    <row r="30" spans="1:12" s="13" customFormat="1" ht="30" customHeight="1" thickBot="1" x14ac:dyDescent="0.3">
      <c r="A30" s="5" t="s">
        <v>13</v>
      </c>
      <c r="B30" s="5"/>
      <c r="C30" s="5"/>
      <c r="D30" s="5"/>
      <c r="E30" s="5"/>
      <c r="F30" s="12">
        <f>ROUND(F6+F21+F25+F29,5)</f>
        <v>2843184</v>
      </c>
      <c r="G30" s="3"/>
      <c r="H30" s="12">
        <f>ROUND(H6+H21+H25+H29,5)</f>
        <v>3029101</v>
      </c>
      <c r="I30" s="3"/>
      <c r="J30" s="12">
        <f>ROUND((F30-H30),5)</f>
        <v>-185917</v>
      </c>
      <c r="K30" s="34"/>
      <c r="L30" s="17"/>
    </row>
    <row r="31" spans="1:12" ht="31.5" customHeight="1" thickTop="1" x14ac:dyDescent="0.25">
      <c r="A31" s="5" t="s">
        <v>14</v>
      </c>
      <c r="B31" s="5"/>
      <c r="C31" s="5"/>
      <c r="D31" s="5"/>
      <c r="E31" s="5"/>
      <c r="F31" s="7"/>
      <c r="G31" s="5"/>
      <c r="H31" s="7"/>
      <c r="I31" s="5"/>
      <c r="J31" s="7"/>
      <c r="K31" s="17"/>
      <c r="L31" s="17"/>
    </row>
    <row r="32" spans="1:12" ht="15.75" x14ac:dyDescent="0.25">
      <c r="A32" s="5"/>
      <c r="B32" s="5" t="s">
        <v>15</v>
      </c>
      <c r="C32" s="5"/>
      <c r="D32" s="5"/>
      <c r="E32" s="5"/>
      <c r="F32" s="7"/>
      <c r="G32" s="5"/>
      <c r="H32" s="7"/>
      <c r="I32" s="5"/>
      <c r="J32" s="7"/>
      <c r="K32" s="17"/>
      <c r="L32" s="34"/>
    </row>
    <row r="33" spans="1:12" ht="15.75" x14ac:dyDescent="0.25">
      <c r="A33" s="5"/>
      <c r="B33" s="5"/>
      <c r="C33" s="5" t="s">
        <v>16</v>
      </c>
      <c r="D33" s="5"/>
      <c r="E33" s="5"/>
      <c r="F33" s="7"/>
      <c r="G33" s="5"/>
      <c r="H33" s="7"/>
      <c r="I33" s="5"/>
      <c r="J33" s="7"/>
      <c r="K33" s="17"/>
      <c r="L33" s="17"/>
    </row>
    <row r="34" spans="1:12" ht="15.75" x14ac:dyDescent="0.25">
      <c r="A34" s="5"/>
      <c r="B34" s="5"/>
      <c r="C34" s="5"/>
      <c r="D34" s="5" t="s">
        <v>17</v>
      </c>
      <c r="E34" s="5"/>
      <c r="F34" s="7"/>
      <c r="G34" s="5"/>
      <c r="H34" s="7"/>
      <c r="I34" s="5"/>
      <c r="J34" s="7"/>
      <c r="K34" s="17"/>
      <c r="L34" s="17"/>
    </row>
    <row r="35" spans="1:12" ht="16.5" thickBot="1" x14ac:dyDescent="0.3">
      <c r="A35" s="5"/>
      <c r="B35" s="5"/>
      <c r="C35" s="5"/>
      <c r="D35" s="5"/>
      <c r="E35" s="5" t="s">
        <v>73</v>
      </c>
      <c r="F35" s="8">
        <v>8394</v>
      </c>
      <c r="G35" s="5"/>
      <c r="H35" s="8">
        <v>48744</v>
      </c>
      <c r="I35" s="5"/>
      <c r="J35" s="8">
        <f>ROUND((F35-H35),5)</f>
        <v>-40350</v>
      </c>
      <c r="K35" s="17"/>
      <c r="L35" s="17"/>
    </row>
    <row r="36" spans="1:12" ht="15.75" x14ac:dyDescent="0.25">
      <c r="A36" s="5"/>
      <c r="B36" s="5"/>
      <c r="C36" s="5"/>
      <c r="D36" s="5" t="s">
        <v>74</v>
      </c>
      <c r="E36" s="5"/>
      <c r="F36" s="7">
        <f>ROUND(SUM(F34:F35),5)</f>
        <v>8394</v>
      </c>
      <c r="G36" s="5"/>
      <c r="H36" s="7">
        <f>ROUND(SUM(H34:H35),5)</f>
        <v>48744</v>
      </c>
      <c r="I36" s="5"/>
      <c r="J36" s="7">
        <f>ROUND((F36-H36),5)</f>
        <v>-40350</v>
      </c>
      <c r="K36" s="17"/>
      <c r="L36" s="17"/>
    </row>
    <row r="37" spans="1:12" ht="30" customHeight="1" x14ac:dyDescent="0.25">
      <c r="A37" s="5"/>
      <c r="B37" s="5"/>
      <c r="C37" s="5"/>
      <c r="D37" s="5" t="s">
        <v>18</v>
      </c>
      <c r="E37" s="5"/>
      <c r="F37" s="7"/>
      <c r="G37" s="5"/>
      <c r="H37" s="7"/>
      <c r="I37" s="5"/>
      <c r="J37" s="7"/>
      <c r="K37" s="17"/>
      <c r="L37" s="17"/>
    </row>
    <row r="38" spans="1:12" ht="16.5" thickBot="1" x14ac:dyDescent="0.3">
      <c r="A38" s="5"/>
      <c r="B38" s="5"/>
      <c r="C38" s="5"/>
      <c r="D38" s="5"/>
      <c r="E38" s="5" t="s">
        <v>75</v>
      </c>
      <c r="F38" s="8">
        <v>2415</v>
      </c>
      <c r="G38" s="5"/>
      <c r="H38" s="8">
        <v>2538</v>
      </c>
      <c r="I38" s="5"/>
      <c r="J38" s="8">
        <f>ROUND((F38-H38),5)</f>
        <v>-123</v>
      </c>
      <c r="K38" s="17"/>
      <c r="L38" s="17"/>
    </row>
    <row r="39" spans="1:12" ht="15.75" x14ac:dyDescent="0.25">
      <c r="A39" s="5"/>
      <c r="B39" s="5"/>
      <c r="C39" s="5"/>
      <c r="D39" s="5" t="s">
        <v>76</v>
      </c>
      <c r="E39" s="5"/>
      <c r="F39" s="7">
        <f>ROUND(SUM(F37:F38),5)</f>
        <v>2415</v>
      </c>
      <c r="G39" s="5"/>
      <c r="H39" s="7">
        <f>ROUND(SUM(H37:H38),5)</f>
        <v>2538</v>
      </c>
      <c r="I39" s="5"/>
      <c r="J39" s="7">
        <f>ROUND((F39-H39),5)</f>
        <v>-123</v>
      </c>
      <c r="K39" s="17"/>
      <c r="L39" s="17"/>
    </row>
    <row r="40" spans="1:12" ht="30" customHeight="1" x14ac:dyDescent="0.25">
      <c r="A40" s="5"/>
      <c r="B40" s="5"/>
      <c r="C40" s="5"/>
      <c r="D40" s="5" t="s">
        <v>19</v>
      </c>
      <c r="E40" s="5"/>
      <c r="F40" s="7"/>
      <c r="G40" s="5"/>
      <c r="H40" s="7"/>
      <c r="I40" s="5"/>
      <c r="J40" s="7"/>
      <c r="K40" s="17"/>
      <c r="L40" s="17"/>
    </row>
    <row r="41" spans="1:12" ht="15.75" x14ac:dyDescent="0.25">
      <c r="A41" s="5"/>
      <c r="B41" s="5"/>
      <c r="C41" s="5"/>
      <c r="D41" s="5"/>
      <c r="E41" s="5" t="s">
        <v>77</v>
      </c>
      <c r="F41" s="7">
        <v>7319</v>
      </c>
      <c r="G41" s="5"/>
      <c r="H41" s="7">
        <v>7732</v>
      </c>
      <c r="I41" s="5"/>
      <c r="J41" s="7">
        <f t="shared" ref="J41:J49" si="1">ROUND((F41-H41),5)</f>
        <v>-413</v>
      </c>
      <c r="K41" s="17"/>
      <c r="L41" s="17"/>
    </row>
    <row r="42" spans="1:12" ht="30.75" x14ac:dyDescent="0.25">
      <c r="A42" s="5"/>
      <c r="B42" s="5"/>
      <c r="C42" s="5"/>
      <c r="D42" s="5"/>
      <c r="E42" s="5" t="s">
        <v>78</v>
      </c>
      <c r="F42" s="7">
        <v>40000</v>
      </c>
      <c r="G42" s="5"/>
      <c r="H42" s="7">
        <v>18333</v>
      </c>
      <c r="I42" s="5"/>
      <c r="J42" s="7">
        <f t="shared" si="1"/>
        <v>21667</v>
      </c>
      <c r="K42" s="17"/>
      <c r="L42" s="20" t="s">
        <v>140</v>
      </c>
    </row>
    <row r="43" spans="1:12" ht="15.75" x14ac:dyDescent="0.25">
      <c r="A43" s="5"/>
      <c r="B43" s="5"/>
      <c r="C43" s="5"/>
      <c r="D43" s="5"/>
      <c r="E43" s="5" t="s">
        <v>79</v>
      </c>
      <c r="F43" s="7">
        <v>41260</v>
      </c>
      <c r="G43" s="5"/>
      <c r="H43" s="7">
        <v>36369</v>
      </c>
      <c r="I43" s="5"/>
      <c r="J43" s="7">
        <f t="shared" si="1"/>
        <v>4891</v>
      </c>
      <c r="K43" s="17"/>
      <c r="L43" s="20"/>
    </row>
    <row r="44" spans="1:12" ht="30.75" x14ac:dyDescent="0.25">
      <c r="A44" s="5"/>
      <c r="B44" s="5"/>
      <c r="C44" s="5"/>
      <c r="D44" s="5"/>
      <c r="E44" s="5" t="s">
        <v>80</v>
      </c>
      <c r="F44" s="7">
        <v>137852</v>
      </c>
      <c r="G44" s="5"/>
      <c r="H44" s="7">
        <v>204328</v>
      </c>
      <c r="I44" s="5"/>
      <c r="J44" s="7">
        <f t="shared" si="1"/>
        <v>-66476</v>
      </c>
      <c r="K44" s="17"/>
      <c r="L44" s="20" t="s">
        <v>118</v>
      </c>
    </row>
    <row r="45" spans="1:12" ht="15.75" x14ac:dyDescent="0.25">
      <c r="A45" s="5"/>
      <c r="B45" s="5"/>
      <c r="C45" s="5"/>
      <c r="D45" s="5"/>
      <c r="E45" s="5" t="s">
        <v>108</v>
      </c>
      <c r="F45" s="7">
        <v>0</v>
      </c>
      <c r="G45" s="5"/>
      <c r="H45" s="7">
        <v>9000</v>
      </c>
      <c r="I45" s="5"/>
      <c r="J45" s="7">
        <f t="shared" si="1"/>
        <v>-9000</v>
      </c>
      <c r="K45" s="17"/>
      <c r="L45" s="17" t="s">
        <v>141</v>
      </c>
    </row>
    <row r="46" spans="1:12" ht="15.75" x14ac:dyDescent="0.25">
      <c r="A46" s="5"/>
      <c r="B46" s="5"/>
      <c r="C46" s="5"/>
      <c r="D46" s="5"/>
      <c r="E46" s="5" t="s">
        <v>105</v>
      </c>
      <c r="F46" s="7">
        <v>6850</v>
      </c>
      <c r="G46" s="5"/>
      <c r="H46" s="7">
        <v>19275</v>
      </c>
      <c r="I46" s="5"/>
      <c r="J46" s="7">
        <f t="shared" si="1"/>
        <v>-12425</v>
      </c>
      <c r="K46" s="17"/>
      <c r="L46" s="17"/>
    </row>
    <row r="47" spans="1:12" ht="16.5" thickBot="1" x14ac:dyDescent="0.3">
      <c r="A47" s="5"/>
      <c r="B47" s="5"/>
      <c r="C47" s="5"/>
      <c r="D47" s="5"/>
      <c r="E47" s="5" t="s">
        <v>81</v>
      </c>
      <c r="F47" s="9">
        <v>5846</v>
      </c>
      <c r="G47" s="5"/>
      <c r="H47" s="9">
        <v>5507</v>
      </c>
      <c r="I47" s="5"/>
      <c r="J47" s="9">
        <f t="shared" si="1"/>
        <v>339</v>
      </c>
      <c r="K47" s="17"/>
      <c r="L47" s="17"/>
    </row>
    <row r="48" spans="1:12" ht="16.5" thickBot="1" x14ac:dyDescent="0.3">
      <c r="A48" s="5"/>
      <c r="B48" s="5"/>
      <c r="C48" s="5"/>
      <c r="D48" s="5" t="s">
        <v>20</v>
      </c>
      <c r="E48" s="5"/>
      <c r="F48" s="10">
        <f>ROUND(SUM(F40:F47),5)</f>
        <v>239127</v>
      </c>
      <c r="G48" s="5"/>
      <c r="H48" s="10">
        <f>ROUND(SUM(H40:H47),5)</f>
        <v>300544</v>
      </c>
      <c r="I48" s="5"/>
      <c r="J48" s="10">
        <f t="shared" si="1"/>
        <v>-61417</v>
      </c>
      <c r="K48" s="17"/>
      <c r="L48" s="17"/>
    </row>
    <row r="49" spans="1:12" ht="30" customHeight="1" x14ac:dyDescent="0.25">
      <c r="A49" s="5"/>
      <c r="B49" s="5"/>
      <c r="C49" s="5" t="s">
        <v>21</v>
      </c>
      <c r="D49" s="5"/>
      <c r="E49" s="5"/>
      <c r="F49" s="7">
        <f>ROUND(F33+F36+F39+F48,5)</f>
        <v>249936</v>
      </c>
      <c r="G49" s="5"/>
      <c r="H49" s="7">
        <f>ROUND(H33+H36+H39+H48,5)</f>
        <v>351826</v>
      </c>
      <c r="I49" s="5"/>
      <c r="J49" s="7">
        <f t="shared" si="1"/>
        <v>-101890</v>
      </c>
      <c r="K49" s="17"/>
      <c r="L49" s="17"/>
    </row>
    <row r="50" spans="1:12" ht="30" customHeight="1" x14ac:dyDescent="0.25">
      <c r="A50" s="5"/>
      <c r="B50" s="5"/>
      <c r="C50" s="5" t="s">
        <v>22</v>
      </c>
      <c r="D50" s="5"/>
      <c r="E50" s="5"/>
      <c r="F50" s="7"/>
      <c r="G50" s="5"/>
      <c r="H50" s="7"/>
      <c r="I50" s="5"/>
      <c r="J50" s="7"/>
      <c r="K50" s="17"/>
      <c r="L50" s="17"/>
    </row>
    <row r="51" spans="1:12" ht="16.5" thickBot="1" x14ac:dyDescent="0.3">
      <c r="A51" s="5"/>
      <c r="B51" s="5"/>
      <c r="C51" s="5"/>
      <c r="D51" s="5" t="s">
        <v>109</v>
      </c>
      <c r="E51" s="5"/>
      <c r="F51" s="9">
        <v>8431</v>
      </c>
      <c r="G51" s="5"/>
      <c r="H51" s="9">
        <v>14305</v>
      </c>
      <c r="I51" s="5"/>
      <c r="J51" s="9">
        <f>ROUND((F51-H51),5)</f>
        <v>-5874</v>
      </c>
      <c r="K51" s="17"/>
      <c r="L51" s="17"/>
    </row>
    <row r="52" spans="1:12" ht="16.5" thickBot="1" x14ac:dyDescent="0.3">
      <c r="A52" s="5"/>
      <c r="B52" s="5"/>
      <c r="C52" s="5" t="s">
        <v>110</v>
      </c>
      <c r="D52" s="5"/>
      <c r="E52" s="5"/>
      <c r="F52" s="10">
        <f>ROUND(SUM(F50:F51),5)</f>
        <v>8431</v>
      </c>
      <c r="G52" s="5"/>
      <c r="H52" s="10">
        <f>ROUND(SUM(H50:H51),5)</f>
        <v>14305</v>
      </c>
      <c r="I52" s="5"/>
      <c r="J52" s="10">
        <f>ROUND((F52-H52),5)</f>
        <v>-5874</v>
      </c>
      <c r="K52" s="17"/>
      <c r="L52" s="17"/>
    </row>
    <row r="53" spans="1:12" ht="30" customHeight="1" x14ac:dyDescent="0.25">
      <c r="A53" s="5"/>
      <c r="B53" s="5" t="s">
        <v>23</v>
      </c>
      <c r="C53" s="5"/>
      <c r="D53" s="5"/>
      <c r="E53" s="5"/>
      <c r="F53" s="7">
        <f>ROUND(F32+F49+F52,5)</f>
        <v>258367</v>
      </c>
      <c r="G53" s="5"/>
      <c r="H53" s="7">
        <f>ROUND(H32+H49+H52,5)</f>
        <v>366131</v>
      </c>
      <c r="I53" s="5"/>
      <c r="J53" s="7">
        <f>ROUND((F53-H53),5)</f>
        <v>-107764</v>
      </c>
      <c r="K53" s="17"/>
      <c r="L53" s="17"/>
    </row>
    <row r="54" spans="1:12" ht="30" customHeight="1" x14ac:dyDescent="0.25">
      <c r="A54" s="5"/>
      <c r="B54" s="5" t="s">
        <v>24</v>
      </c>
      <c r="C54" s="5"/>
      <c r="D54" s="5"/>
      <c r="E54" s="5"/>
      <c r="F54" s="7"/>
      <c r="G54" s="5"/>
      <c r="H54" s="7"/>
      <c r="I54" s="5"/>
      <c r="J54" s="7"/>
      <c r="K54" s="17"/>
      <c r="L54" s="34"/>
    </row>
    <row r="55" spans="1:12" ht="15.75" x14ac:dyDescent="0.25">
      <c r="A55" s="5"/>
      <c r="B55" s="5"/>
      <c r="C55" s="5" t="s">
        <v>111</v>
      </c>
      <c r="D55" s="5"/>
      <c r="E55" s="5"/>
      <c r="F55" s="7">
        <v>2210693</v>
      </c>
      <c r="G55" s="5"/>
      <c r="H55" s="7">
        <v>2210693</v>
      </c>
      <c r="I55" s="5"/>
      <c r="J55" s="7">
        <f t="shared" ref="J55:J60" si="2">ROUND((F55-H55),5)</f>
        <v>0</v>
      </c>
      <c r="K55" s="17"/>
      <c r="L55" s="17"/>
    </row>
    <row r="56" spans="1:12" ht="15.75" x14ac:dyDescent="0.25">
      <c r="A56" s="5"/>
      <c r="B56" s="5"/>
      <c r="C56" s="5" t="s">
        <v>112</v>
      </c>
      <c r="D56" s="5"/>
      <c r="E56" s="5"/>
      <c r="F56" s="7">
        <v>283230</v>
      </c>
      <c r="G56" s="5"/>
      <c r="H56" s="7">
        <v>283230</v>
      </c>
      <c r="I56" s="5"/>
      <c r="J56" s="7">
        <f t="shared" si="2"/>
        <v>0</v>
      </c>
      <c r="K56" s="17"/>
      <c r="L56" s="17"/>
    </row>
    <row r="57" spans="1:12" ht="15.75" x14ac:dyDescent="0.25">
      <c r="A57" s="5"/>
      <c r="B57" s="5"/>
      <c r="C57" s="5" t="s">
        <v>113</v>
      </c>
      <c r="D57" s="5"/>
      <c r="E57" s="5"/>
      <c r="F57" s="7">
        <v>251636</v>
      </c>
      <c r="G57" s="5"/>
      <c r="H57" s="7">
        <v>345571</v>
      </c>
      <c r="I57" s="5"/>
      <c r="J57" s="7">
        <f t="shared" si="2"/>
        <v>-93935</v>
      </c>
      <c r="K57" s="17"/>
      <c r="L57" s="17"/>
    </row>
    <row r="58" spans="1:12" ht="16.5" thickBot="1" x14ac:dyDescent="0.3">
      <c r="A58" s="5"/>
      <c r="B58" s="5"/>
      <c r="C58" s="5" t="s">
        <v>25</v>
      </c>
      <c r="D58" s="5"/>
      <c r="E58" s="5"/>
      <c r="F58" s="9">
        <v>-160740</v>
      </c>
      <c r="G58" s="5"/>
      <c r="H58" s="9">
        <v>-176527</v>
      </c>
      <c r="I58" s="5"/>
      <c r="J58" s="9">
        <f t="shared" si="2"/>
        <v>15787</v>
      </c>
      <c r="K58" s="17"/>
      <c r="L58" s="17"/>
    </row>
    <row r="59" spans="1:12" ht="16.5" thickBot="1" x14ac:dyDescent="0.3">
      <c r="A59" s="5"/>
      <c r="B59" s="5" t="s">
        <v>114</v>
      </c>
      <c r="C59" s="5"/>
      <c r="D59" s="5"/>
      <c r="E59" s="5"/>
      <c r="F59" s="11">
        <f>ROUND(SUM(F54:F58),5)</f>
        <v>2584819</v>
      </c>
      <c r="G59" s="5"/>
      <c r="H59" s="11">
        <f>ROUND(SUM(H54:H58),5)</f>
        <v>2662967</v>
      </c>
      <c r="I59" s="5"/>
      <c r="J59" s="11">
        <f t="shared" si="2"/>
        <v>-78148</v>
      </c>
      <c r="K59" s="17"/>
      <c r="L59" s="17"/>
    </row>
    <row r="60" spans="1:12" s="13" customFormat="1" ht="30" customHeight="1" thickBot="1" x14ac:dyDescent="0.3">
      <c r="A60" s="5" t="s">
        <v>26</v>
      </c>
      <c r="B60" s="5"/>
      <c r="C60" s="5"/>
      <c r="D60" s="5"/>
      <c r="E60" s="5"/>
      <c r="F60" s="12">
        <f>ROUND(F31+F53+F59,5)</f>
        <v>2843186</v>
      </c>
      <c r="G60" s="3"/>
      <c r="H60" s="12">
        <f>ROUND(H31+H53+H59,5)</f>
        <v>3029098</v>
      </c>
      <c r="I60" s="3"/>
      <c r="J60" s="12">
        <f t="shared" si="2"/>
        <v>-185912</v>
      </c>
      <c r="K60" s="34"/>
      <c r="L60" s="34"/>
    </row>
    <row r="61" spans="1:12" ht="16.5" thickTop="1" x14ac:dyDescent="0.25">
      <c r="A61" s="6"/>
      <c r="B61" s="6"/>
      <c r="C61" s="6"/>
      <c r="D61" s="6"/>
      <c r="E61" s="6"/>
      <c r="F61" s="21"/>
      <c r="G61" s="21"/>
      <c r="H61" s="21"/>
      <c r="I61" s="21"/>
      <c r="J61" s="21"/>
      <c r="K61" s="17"/>
      <c r="L61" s="17"/>
    </row>
  </sheetData>
  <mergeCells count="3">
    <mergeCell ref="A1:K1"/>
    <mergeCell ref="A2:K2"/>
    <mergeCell ref="A3:K3"/>
  </mergeCells>
  <pageMargins left="0.2" right="0.2" top="0.75" bottom="0.75" header="0.1" footer="0.3"/>
  <pageSetup scale="71" fitToHeight="0" orientation="portrait" r:id="rId1"/>
  <headerFooter>
    <oddFooter>&amp;R&amp;"Arial,Bold"&amp;8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workbookViewId="0">
      <selection sqref="A1:K1"/>
    </sheetView>
  </sheetViews>
  <sheetFormatPr defaultRowHeight="15" x14ac:dyDescent="0.25"/>
  <cols>
    <col min="1" max="4" width="3" style="40" customWidth="1"/>
    <col min="5" max="5" width="42.7109375" style="40" bestFit="1" customWidth="1"/>
    <col min="6" max="6" width="11" style="39" bestFit="1" customWidth="1"/>
    <col min="7" max="7" width="2.28515625" style="39" customWidth="1"/>
    <col min="8" max="8" width="11" style="39" bestFit="1" customWidth="1"/>
    <col min="9" max="9" width="2.28515625" style="39" customWidth="1"/>
    <col min="10" max="10" width="12.7109375" style="39" bestFit="1" customWidth="1"/>
    <col min="11" max="11" width="2.28515625" customWidth="1"/>
    <col min="12" max="12" width="45.85546875" customWidth="1"/>
  </cols>
  <sheetData>
    <row r="1" spans="1:12" ht="15.75" x14ac:dyDescent="0.25">
      <c r="A1" s="41" t="s">
        <v>84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33">
        <v>42054</v>
      </c>
    </row>
    <row r="2" spans="1:12" ht="15.75" x14ac:dyDescent="0.25">
      <c r="A2" s="41" t="s">
        <v>86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2" ht="15.75" x14ac:dyDescent="0.25">
      <c r="A3" s="41" t="s">
        <v>127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6.5" thickBot="1" x14ac:dyDescent="0.3">
      <c r="A4" s="3"/>
      <c r="B4" s="3"/>
      <c r="C4" s="3"/>
      <c r="D4" s="3"/>
      <c r="E4" s="3"/>
      <c r="F4" s="15"/>
      <c r="G4" s="16"/>
      <c r="H4" s="15"/>
      <c r="I4" s="16"/>
      <c r="J4" s="15"/>
    </row>
    <row r="5" spans="1:12" s="14" customFormat="1" ht="17.25" thickTop="1" thickBot="1" x14ac:dyDescent="0.3">
      <c r="A5" s="22"/>
      <c r="B5" s="22"/>
      <c r="C5" s="22"/>
      <c r="D5" s="22"/>
      <c r="E5" s="22"/>
      <c r="F5" s="4" t="s">
        <v>128</v>
      </c>
      <c r="G5" s="18"/>
      <c r="H5" s="4" t="s">
        <v>129</v>
      </c>
      <c r="I5" s="18"/>
      <c r="J5" s="4" t="s">
        <v>83</v>
      </c>
      <c r="L5" s="19" t="s">
        <v>61</v>
      </c>
    </row>
    <row r="6" spans="1:12" ht="16.5" thickTop="1" x14ac:dyDescent="0.25">
      <c r="A6" s="5"/>
      <c r="B6" s="5" t="s">
        <v>27</v>
      </c>
      <c r="C6" s="5"/>
      <c r="D6" s="5"/>
      <c r="E6" s="5"/>
      <c r="F6" s="7"/>
      <c r="G6" s="5"/>
      <c r="H6" s="7"/>
      <c r="I6" s="5"/>
      <c r="J6" s="7"/>
      <c r="L6" s="17"/>
    </row>
    <row r="7" spans="1:12" ht="15.75" x14ac:dyDescent="0.25">
      <c r="A7" s="5"/>
      <c r="B7" s="5"/>
      <c r="C7" s="5"/>
      <c r="D7" s="5" t="s">
        <v>28</v>
      </c>
      <c r="E7" s="5"/>
      <c r="F7" s="7"/>
      <c r="G7" s="5"/>
      <c r="H7" s="7"/>
      <c r="I7" s="5"/>
      <c r="J7" s="7"/>
      <c r="L7" s="17"/>
    </row>
    <row r="8" spans="1:12" ht="30.75" x14ac:dyDescent="0.25">
      <c r="A8" s="5"/>
      <c r="B8" s="5"/>
      <c r="C8" s="5"/>
      <c r="D8" s="5"/>
      <c r="E8" s="5" t="s">
        <v>29</v>
      </c>
      <c r="F8" s="7">
        <v>13532</v>
      </c>
      <c r="G8" s="5"/>
      <c r="H8" s="7">
        <v>26087</v>
      </c>
      <c r="I8" s="5"/>
      <c r="J8" s="7">
        <f>ROUND((F8-H8),5)</f>
        <v>-12555</v>
      </c>
      <c r="L8" s="20" t="s">
        <v>130</v>
      </c>
    </row>
    <row r="9" spans="1:12" ht="15.75" x14ac:dyDescent="0.25">
      <c r="A9" s="5"/>
      <c r="B9" s="5"/>
      <c r="C9" s="5"/>
      <c r="D9" s="5"/>
      <c r="E9" s="5" t="s">
        <v>104</v>
      </c>
      <c r="F9" s="7">
        <v>3173</v>
      </c>
      <c r="G9" s="5"/>
      <c r="H9" s="7">
        <v>1050</v>
      </c>
      <c r="I9" s="5"/>
      <c r="J9" s="7">
        <f>ROUND((F9-H9),5)</f>
        <v>2123</v>
      </c>
      <c r="L9" s="17"/>
    </row>
    <row r="10" spans="1:12" ht="16.5" thickBot="1" x14ac:dyDescent="0.3">
      <c r="A10" s="5"/>
      <c r="B10" s="5"/>
      <c r="C10" s="5"/>
      <c r="D10" s="5"/>
      <c r="E10" s="5" t="s">
        <v>31</v>
      </c>
      <c r="F10" s="9">
        <v>1175</v>
      </c>
      <c r="G10" s="5"/>
      <c r="H10" s="9">
        <v>0</v>
      </c>
      <c r="I10" s="5"/>
      <c r="J10" s="9">
        <f>ROUND((F10-H10),5)</f>
        <v>1175</v>
      </c>
      <c r="L10" s="17" t="s">
        <v>131</v>
      </c>
    </row>
    <row r="11" spans="1:12" ht="16.5" thickBot="1" x14ac:dyDescent="0.3">
      <c r="A11" s="5"/>
      <c r="B11" s="5"/>
      <c r="C11" s="5"/>
      <c r="D11" s="5" t="s">
        <v>32</v>
      </c>
      <c r="E11" s="5"/>
      <c r="F11" s="10">
        <f>ROUND(SUM(F7:F10),5)</f>
        <v>17880</v>
      </c>
      <c r="G11" s="5"/>
      <c r="H11" s="10">
        <f>ROUND(SUM(H7:H10),5)</f>
        <v>27137</v>
      </c>
      <c r="I11" s="5"/>
      <c r="J11" s="10">
        <f>ROUND((F11-H11),5)</f>
        <v>-9257</v>
      </c>
      <c r="L11" s="17"/>
    </row>
    <row r="12" spans="1:12" ht="30" customHeight="1" x14ac:dyDescent="0.25">
      <c r="A12" s="5"/>
      <c r="B12" s="5"/>
      <c r="C12" s="5" t="s">
        <v>33</v>
      </c>
      <c r="D12" s="5"/>
      <c r="E12" s="5"/>
      <c r="F12" s="7">
        <f>F11</f>
        <v>17880</v>
      </c>
      <c r="G12" s="5"/>
      <c r="H12" s="7">
        <f>H11</f>
        <v>27137</v>
      </c>
      <c r="I12" s="5"/>
      <c r="J12" s="7">
        <f>ROUND((F12-H12),5)</f>
        <v>-9257</v>
      </c>
      <c r="L12" s="17"/>
    </row>
    <row r="13" spans="1:12" ht="30" customHeight="1" x14ac:dyDescent="0.25">
      <c r="A13" s="5"/>
      <c r="B13" s="5"/>
      <c r="C13" s="5"/>
      <c r="D13" s="5" t="s">
        <v>34</v>
      </c>
      <c r="E13" s="5"/>
      <c r="F13" s="7"/>
      <c r="G13" s="5"/>
      <c r="H13" s="7"/>
      <c r="I13" s="5"/>
      <c r="J13" s="7"/>
      <c r="L13" s="17"/>
    </row>
    <row r="14" spans="1:12" ht="15.75" x14ac:dyDescent="0.25">
      <c r="A14" s="5"/>
      <c r="B14" s="5"/>
      <c r="C14" s="5"/>
      <c r="D14" s="5"/>
      <c r="E14" s="5" t="s">
        <v>107</v>
      </c>
      <c r="F14" s="7">
        <v>7248</v>
      </c>
      <c r="G14" s="5"/>
      <c r="H14" s="7">
        <v>0</v>
      </c>
      <c r="I14" s="5"/>
      <c r="J14" s="7">
        <f t="shared" ref="J14:J34" si="0">ROUND((F14-H14),5)</f>
        <v>7248</v>
      </c>
      <c r="L14" s="17"/>
    </row>
    <row r="15" spans="1:12" ht="15.75" x14ac:dyDescent="0.25">
      <c r="A15" s="5"/>
      <c r="B15" s="5"/>
      <c r="C15" s="5"/>
      <c r="D15" s="5"/>
      <c r="E15" s="5" t="s">
        <v>35</v>
      </c>
      <c r="F15" s="7">
        <v>340</v>
      </c>
      <c r="G15" s="5"/>
      <c r="H15" s="7">
        <v>750</v>
      </c>
      <c r="I15" s="5"/>
      <c r="J15" s="7">
        <f t="shared" si="0"/>
        <v>-410</v>
      </c>
      <c r="L15" s="17"/>
    </row>
    <row r="16" spans="1:12" ht="15.75" x14ac:dyDescent="0.25">
      <c r="A16" s="5"/>
      <c r="B16" s="5"/>
      <c r="C16" s="5"/>
      <c r="D16" s="5"/>
      <c r="E16" s="5" t="s">
        <v>36</v>
      </c>
      <c r="F16" s="7">
        <v>938</v>
      </c>
      <c r="G16" s="5"/>
      <c r="H16" s="7">
        <v>1119</v>
      </c>
      <c r="I16" s="5"/>
      <c r="J16" s="7">
        <f t="shared" si="0"/>
        <v>-181</v>
      </c>
      <c r="L16" s="17"/>
    </row>
    <row r="17" spans="1:12" ht="15.75" x14ac:dyDescent="0.25">
      <c r="A17" s="5"/>
      <c r="B17" s="5"/>
      <c r="C17" s="5"/>
      <c r="D17" s="5"/>
      <c r="E17" s="5" t="s">
        <v>37</v>
      </c>
      <c r="F17" s="7">
        <v>1105</v>
      </c>
      <c r="G17" s="5"/>
      <c r="H17" s="7">
        <v>1105</v>
      </c>
      <c r="I17" s="5"/>
      <c r="J17" s="7">
        <f t="shared" si="0"/>
        <v>0</v>
      </c>
      <c r="L17" s="17"/>
    </row>
    <row r="18" spans="1:12" ht="15.75" x14ac:dyDescent="0.25">
      <c r="A18" s="5"/>
      <c r="B18" s="5"/>
      <c r="C18" s="5"/>
      <c r="D18" s="5"/>
      <c r="E18" s="5" t="s">
        <v>38</v>
      </c>
      <c r="F18" s="7">
        <v>1175</v>
      </c>
      <c r="G18" s="5"/>
      <c r="H18" s="7">
        <v>6976</v>
      </c>
      <c r="I18" s="5"/>
      <c r="J18" s="7">
        <f t="shared" si="0"/>
        <v>-5801</v>
      </c>
      <c r="L18" s="17" t="s">
        <v>131</v>
      </c>
    </row>
    <row r="19" spans="1:12" ht="15.75" x14ac:dyDescent="0.25">
      <c r="A19" s="5"/>
      <c r="B19" s="5"/>
      <c r="C19" s="5"/>
      <c r="D19" s="5"/>
      <c r="E19" s="5" t="s">
        <v>39</v>
      </c>
      <c r="F19" s="7">
        <v>387</v>
      </c>
      <c r="G19" s="5"/>
      <c r="H19" s="7">
        <v>347</v>
      </c>
      <c r="I19" s="5"/>
      <c r="J19" s="7">
        <f t="shared" si="0"/>
        <v>40</v>
      </c>
      <c r="L19" s="17"/>
    </row>
    <row r="20" spans="1:12" ht="15.75" x14ac:dyDescent="0.25">
      <c r="A20" s="5"/>
      <c r="B20" s="5"/>
      <c r="C20" s="5"/>
      <c r="D20" s="5"/>
      <c r="E20" s="5" t="s">
        <v>40</v>
      </c>
      <c r="F20" s="7">
        <v>2607</v>
      </c>
      <c r="G20" s="5"/>
      <c r="H20" s="7">
        <v>1526</v>
      </c>
      <c r="I20" s="5"/>
      <c r="J20" s="7">
        <f t="shared" si="0"/>
        <v>1081</v>
      </c>
      <c r="L20" s="17"/>
    </row>
    <row r="21" spans="1:12" ht="15.75" x14ac:dyDescent="0.25">
      <c r="A21" s="5"/>
      <c r="B21" s="5"/>
      <c r="C21" s="5"/>
      <c r="D21" s="5"/>
      <c r="E21" s="5" t="s">
        <v>41</v>
      </c>
      <c r="F21" s="7">
        <v>2157</v>
      </c>
      <c r="G21" s="5"/>
      <c r="H21" s="7">
        <v>8908</v>
      </c>
      <c r="I21" s="5"/>
      <c r="J21" s="7">
        <f t="shared" si="0"/>
        <v>-6751</v>
      </c>
      <c r="L21" s="17" t="s">
        <v>132</v>
      </c>
    </row>
    <row r="22" spans="1:12" ht="30.75" x14ac:dyDescent="0.25">
      <c r="A22" s="5"/>
      <c r="B22" s="5"/>
      <c r="C22" s="5"/>
      <c r="D22" s="5"/>
      <c r="E22" s="5" t="s">
        <v>42</v>
      </c>
      <c r="F22" s="7">
        <v>89035</v>
      </c>
      <c r="G22" s="5"/>
      <c r="H22" s="7">
        <v>66384</v>
      </c>
      <c r="I22" s="5"/>
      <c r="J22" s="7">
        <f t="shared" si="0"/>
        <v>22651</v>
      </c>
      <c r="L22" s="20" t="s">
        <v>133</v>
      </c>
    </row>
    <row r="23" spans="1:12" ht="15.75" x14ac:dyDescent="0.25">
      <c r="A23" s="5"/>
      <c r="B23" s="5"/>
      <c r="C23" s="5"/>
      <c r="D23" s="5"/>
      <c r="E23" s="5" t="s">
        <v>43</v>
      </c>
      <c r="F23" s="7">
        <v>0</v>
      </c>
      <c r="G23" s="5"/>
      <c r="H23" s="7">
        <v>499</v>
      </c>
      <c r="I23" s="5"/>
      <c r="J23" s="7">
        <f t="shared" si="0"/>
        <v>-499</v>
      </c>
      <c r="L23" s="17"/>
    </row>
    <row r="24" spans="1:12" ht="15.75" x14ac:dyDescent="0.25">
      <c r="A24" s="5"/>
      <c r="B24" s="5"/>
      <c r="C24" s="5"/>
      <c r="D24" s="5"/>
      <c r="E24" s="5" t="s">
        <v>44</v>
      </c>
      <c r="F24" s="7">
        <v>9007</v>
      </c>
      <c r="G24" s="5"/>
      <c r="H24" s="7">
        <v>7442</v>
      </c>
      <c r="I24" s="5"/>
      <c r="J24" s="7">
        <f t="shared" si="0"/>
        <v>1565</v>
      </c>
      <c r="L24" s="17"/>
    </row>
    <row r="25" spans="1:12" ht="15.75" x14ac:dyDescent="0.25">
      <c r="A25" s="5"/>
      <c r="B25" s="5"/>
      <c r="C25" s="5"/>
      <c r="D25" s="5"/>
      <c r="E25" s="5" t="s">
        <v>45</v>
      </c>
      <c r="F25" s="7">
        <v>43154</v>
      </c>
      <c r="G25" s="5"/>
      <c r="H25" s="7">
        <v>33469</v>
      </c>
      <c r="I25" s="5"/>
      <c r="J25" s="7">
        <f t="shared" si="0"/>
        <v>9685</v>
      </c>
      <c r="L25" s="17" t="s">
        <v>134</v>
      </c>
    </row>
    <row r="26" spans="1:12" ht="15.75" x14ac:dyDescent="0.25">
      <c r="A26" s="5"/>
      <c r="B26" s="5"/>
      <c r="C26" s="5"/>
      <c r="D26" s="5"/>
      <c r="E26" s="5" t="s">
        <v>46</v>
      </c>
      <c r="F26" s="7">
        <v>0</v>
      </c>
      <c r="G26" s="5"/>
      <c r="H26" s="7">
        <v>100</v>
      </c>
      <c r="I26" s="5"/>
      <c r="J26" s="7">
        <f t="shared" si="0"/>
        <v>-100</v>
      </c>
      <c r="L26" s="17"/>
    </row>
    <row r="27" spans="1:12" ht="15.75" x14ac:dyDescent="0.25">
      <c r="A27" s="5"/>
      <c r="B27" s="5"/>
      <c r="C27" s="5"/>
      <c r="D27" s="5"/>
      <c r="E27" s="5" t="s">
        <v>47</v>
      </c>
      <c r="F27" s="7">
        <v>2337</v>
      </c>
      <c r="G27" s="5"/>
      <c r="H27" s="7">
        <v>2698</v>
      </c>
      <c r="I27" s="5"/>
      <c r="J27" s="7">
        <f t="shared" si="0"/>
        <v>-361</v>
      </c>
      <c r="L27" s="17"/>
    </row>
    <row r="28" spans="1:12" ht="15.75" x14ac:dyDescent="0.25">
      <c r="A28" s="5"/>
      <c r="B28" s="5"/>
      <c r="C28" s="5"/>
      <c r="D28" s="5"/>
      <c r="E28" s="5" t="s">
        <v>48</v>
      </c>
      <c r="F28" s="7">
        <v>11370</v>
      </c>
      <c r="G28" s="5"/>
      <c r="H28" s="7">
        <v>8690</v>
      </c>
      <c r="I28" s="5"/>
      <c r="J28" s="7">
        <f t="shared" si="0"/>
        <v>2680</v>
      </c>
      <c r="L28" s="17"/>
    </row>
    <row r="29" spans="1:12" ht="15.75" x14ac:dyDescent="0.25">
      <c r="A29" s="5"/>
      <c r="B29" s="5"/>
      <c r="C29" s="5"/>
      <c r="D29" s="5"/>
      <c r="E29" s="5" t="s">
        <v>49</v>
      </c>
      <c r="F29" s="7">
        <v>141</v>
      </c>
      <c r="G29" s="5"/>
      <c r="H29" s="7">
        <v>141</v>
      </c>
      <c r="I29" s="5"/>
      <c r="J29" s="7">
        <f t="shared" si="0"/>
        <v>0</v>
      </c>
      <c r="L29" s="17"/>
    </row>
    <row r="30" spans="1:12" ht="15.75" x14ac:dyDescent="0.25">
      <c r="A30" s="5"/>
      <c r="B30" s="5"/>
      <c r="C30" s="5"/>
      <c r="D30" s="5"/>
      <c r="E30" s="5" t="s">
        <v>88</v>
      </c>
      <c r="F30" s="7">
        <v>113</v>
      </c>
      <c r="G30" s="5"/>
      <c r="H30" s="7">
        <v>150</v>
      </c>
      <c r="I30" s="5"/>
      <c r="J30" s="7">
        <f t="shared" si="0"/>
        <v>-37</v>
      </c>
      <c r="L30" s="17"/>
    </row>
    <row r="31" spans="1:12" ht="15.75" x14ac:dyDescent="0.25">
      <c r="A31" s="5"/>
      <c r="B31" s="5"/>
      <c r="C31" s="5"/>
      <c r="D31" s="5"/>
      <c r="E31" s="5" t="s">
        <v>50</v>
      </c>
      <c r="F31" s="7">
        <v>1673</v>
      </c>
      <c r="G31" s="5"/>
      <c r="H31" s="7">
        <v>1723</v>
      </c>
      <c r="I31" s="5"/>
      <c r="J31" s="7">
        <f t="shared" si="0"/>
        <v>-50</v>
      </c>
      <c r="L31" s="17"/>
    </row>
    <row r="32" spans="1:12" ht="16.5" thickBot="1" x14ac:dyDescent="0.3">
      <c r="A32" s="5"/>
      <c r="B32" s="5"/>
      <c r="C32" s="5"/>
      <c r="D32" s="5"/>
      <c r="E32" s="5" t="s">
        <v>89</v>
      </c>
      <c r="F32" s="9">
        <v>74</v>
      </c>
      <c r="G32" s="5"/>
      <c r="H32" s="9">
        <v>101</v>
      </c>
      <c r="I32" s="5"/>
      <c r="J32" s="9">
        <f t="shared" si="0"/>
        <v>-27</v>
      </c>
      <c r="L32" s="17"/>
    </row>
    <row r="33" spans="1:12" ht="16.5" thickBot="1" x14ac:dyDescent="0.3">
      <c r="A33" s="5"/>
      <c r="B33" s="5"/>
      <c r="C33" s="5"/>
      <c r="D33" s="5" t="s">
        <v>51</v>
      </c>
      <c r="E33" s="5"/>
      <c r="F33" s="10">
        <f>ROUND(SUM(F13:F32),5)</f>
        <v>172861</v>
      </c>
      <c r="G33" s="5"/>
      <c r="H33" s="10">
        <f>ROUND(SUM(H13:H32),5)</f>
        <v>142128</v>
      </c>
      <c r="I33" s="5"/>
      <c r="J33" s="10">
        <f t="shared" si="0"/>
        <v>30733</v>
      </c>
      <c r="L33" s="17"/>
    </row>
    <row r="34" spans="1:12" ht="30" customHeight="1" x14ac:dyDescent="0.25">
      <c r="A34" s="5"/>
      <c r="B34" s="5" t="s">
        <v>52</v>
      </c>
      <c r="C34" s="5"/>
      <c r="D34" s="5"/>
      <c r="E34" s="5"/>
      <c r="F34" s="7">
        <f>ROUND(F6+F12-F33,5)</f>
        <v>-154981</v>
      </c>
      <c r="G34" s="5"/>
      <c r="H34" s="7">
        <f>ROUND(H6+H12-H33,5)</f>
        <v>-114991</v>
      </c>
      <c r="I34" s="5"/>
      <c r="J34" s="7">
        <f t="shared" si="0"/>
        <v>-39990</v>
      </c>
      <c r="L34" s="17"/>
    </row>
    <row r="35" spans="1:12" ht="30" customHeight="1" x14ac:dyDescent="0.25">
      <c r="A35" s="5"/>
      <c r="B35" s="5" t="s">
        <v>53</v>
      </c>
      <c r="C35" s="5"/>
      <c r="D35" s="5"/>
      <c r="E35" s="5"/>
      <c r="F35" s="7"/>
      <c r="G35" s="5"/>
      <c r="H35" s="7"/>
      <c r="I35" s="5"/>
      <c r="J35" s="7"/>
      <c r="L35" s="17"/>
    </row>
    <row r="36" spans="1:12" ht="15.75" x14ac:dyDescent="0.25">
      <c r="A36" s="5"/>
      <c r="B36" s="5"/>
      <c r="C36" s="5" t="s">
        <v>54</v>
      </c>
      <c r="D36" s="5"/>
      <c r="E36" s="5"/>
      <c r="F36" s="7"/>
      <c r="G36" s="5"/>
      <c r="H36" s="7"/>
      <c r="I36" s="5"/>
      <c r="J36" s="7"/>
      <c r="L36" s="17"/>
    </row>
    <row r="37" spans="1:12" ht="15.75" x14ac:dyDescent="0.25">
      <c r="A37" s="5"/>
      <c r="B37" s="5"/>
      <c r="C37" s="5"/>
      <c r="D37" s="5" t="s">
        <v>82</v>
      </c>
      <c r="E37" s="5"/>
      <c r="F37" s="7">
        <v>0</v>
      </c>
      <c r="G37" s="5"/>
      <c r="H37" s="7">
        <v>1</v>
      </c>
      <c r="I37" s="5"/>
      <c r="J37" s="7">
        <f t="shared" ref="J37:J43" si="1">ROUND((F37-H37),5)</f>
        <v>-1</v>
      </c>
      <c r="L37" s="17"/>
    </row>
    <row r="38" spans="1:12" ht="15.75" x14ac:dyDescent="0.25">
      <c r="A38" s="5"/>
      <c r="B38" s="5"/>
      <c r="C38" s="5"/>
      <c r="D38" s="5" t="s">
        <v>55</v>
      </c>
      <c r="E38" s="5"/>
      <c r="F38" s="7">
        <v>0</v>
      </c>
      <c r="G38" s="5"/>
      <c r="H38" s="7">
        <v>0</v>
      </c>
      <c r="I38" s="5"/>
      <c r="J38" s="7">
        <f t="shared" si="1"/>
        <v>0</v>
      </c>
      <c r="L38" s="17"/>
    </row>
    <row r="39" spans="1:12" ht="15.75" x14ac:dyDescent="0.25">
      <c r="A39" s="5"/>
      <c r="B39" s="5"/>
      <c r="C39" s="5"/>
      <c r="D39" s="5" t="s">
        <v>56</v>
      </c>
      <c r="E39" s="5"/>
      <c r="F39" s="7">
        <v>-940</v>
      </c>
      <c r="G39" s="5"/>
      <c r="H39" s="7">
        <v>-51101</v>
      </c>
      <c r="I39" s="5"/>
      <c r="J39" s="7">
        <f t="shared" si="1"/>
        <v>50161</v>
      </c>
      <c r="L39" s="17"/>
    </row>
    <row r="40" spans="1:12" ht="16.5" thickBot="1" x14ac:dyDescent="0.3">
      <c r="A40" s="5"/>
      <c r="B40" s="5"/>
      <c r="C40" s="5"/>
      <c r="D40" s="5" t="s">
        <v>57</v>
      </c>
      <c r="E40" s="5"/>
      <c r="F40" s="9">
        <v>-4821</v>
      </c>
      <c r="G40" s="5"/>
      <c r="H40" s="9">
        <v>-10437</v>
      </c>
      <c r="I40" s="5"/>
      <c r="J40" s="9">
        <f t="shared" si="1"/>
        <v>5616</v>
      </c>
      <c r="L40" s="17"/>
    </row>
    <row r="41" spans="1:12" ht="16.5" thickBot="1" x14ac:dyDescent="0.3">
      <c r="A41" s="5"/>
      <c r="B41" s="5"/>
      <c r="C41" s="5" t="s">
        <v>58</v>
      </c>
      <c r="D41" s="5"/>
      <c r="E41" s="5"/>
      <c r="F41" s="11">
        <f>ROUND(SUM(F36:F40),5)</f>
        <v>-5761</v>
      </c>
      <c r="G41" s="5"/>
      <c r="H41" s="11">
        <f>ROUND(SUM(H36:H40),5)</f>
        <v>-61537</v>
      </c>
      <c r="I41" s="5"/>
      <c r="J41" s="11">
        <f t="shared" si="1"/>
        <v>55776</v>
      </c>
      <c r="L41" s="17"/>
    </row>
    <row r="42" spans="1:12" ht="30" customHeight="1" thickBot="1" x14ac:dyDescent="0.3">
      <c r="A42" s="5"/>
      <c r="B42" s="5" t="s">
        <v>59</v>
      </c>
      <c r="C42" s="5"/>
      <c r="D42" s="5"/>
      <c r="E42" s="5"/>
      <c r="F42" s="11">
        <f>ROUND(F35+F41,5)</f>
        <v>-5761</v>
      </c>
      <c r="G42" s="5"/>
      <c r="H42" s="11">
        <f>ROUND(H35+H41,5)</f>
        <v>-61537</v>
      </c>
      <c r="I42" s="5"/>
      <c r="J42" s="11">
        <f t="shared" si="1"/>
        <v>55776</v>
      </c>
      <c r="L42" s="17"/>
    </row>
    <row r="43" spans="1:12" s="13" customFormat="1" ht="30" customHeight="1" thickBot="1" x14ac:dyDescent="0.3">
      <c r="A43" s="5" t="s">
        <v>25</v>
      </c>
      <c r="B43" s="5"/>
      <c r="C43" s="5"/>
      <c r="D43" s="5"/>
      <c r="E43" s="5"/>
      <c r="F43" s="12">
        <f>ROUND(F34+F42,5)</f>
        <v>-160742</v>
      </c>
      <c r="G43" s="3"/>
      <c r="H43" s="12">
        <f>ROUND(H34+H42,5)</f>
        <v>-176528</v>
      </c>
      <c r="I43" s="3"/>
      <c r="J43" s="12">
        <f t="shared" si="1"/>
        <v>15786</v>
      </c>
      <c r="L43" s="34"/>
    </row>
    <row r="44" spans="1:12" ht="16.5" thickTop="1" x14ac:dyDescent="0.25">
      <c r="A44" s="3"/>
      <c r="B44" s="3"/>
      <c r="C44" s="3"/>
      <c r="D44" s="3"/>
      <c r="E44" s="3"/>
      <c r="F44" s="23"/>
      <c r="G44" s="23"/>
      <c r="H44" s="23"/>
      <c r="I44" s="23"/>
      <c r="J44" s="23"/>
    </row>
  </sheetData>
  <mergeCells count="3">
    <mergeCell ref="A1:K1"/>
    <mergeCell ref="A2:K2"/>
    <mergeCell ref="A3:K3"/>
  </mergeCells>
  <pageMargins left="0.2" right="0.2" top="0.75" bottom="0.75" header="0.1" footer="0.3"/>
  <pageSetup scale="7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7"/>
  <sheetViews>
    <sheetView workbookViewId="0">
      <selection activeCell="L37" sqref="L37"/>
    </sheetView>
  </sheetViews>
  <sheetFormatPr defaultRowHeight="15" x14ac:dyDescent="0.25"/>
  <cols>
    <col min="1" max="4" width="3" style="1" customWidth="1"/>
    <col min="5" max="5" width="42.85546875" style="1" bestFit="1" customWidth="1"/>
    <col min="6" max="6" width="11" style="2" bestFit="1" customWidth="1"/>
    <col min="7" max="7" width="2.28515625" style="2" customWidth="1"/>
    <col min="8" max="8" width="11" style="2" bestFit="1" customWidth="1"/>
    <col min="9" max="9" width="2.28515625" style="2" customWidth="1"/>
    <col min="10" max="10" width="15.28515625" style="2" bestFit="1" customWidth="1"/>
    <col min="11" max="11" width="1.5703125" customWidth="1"/>
    <col min="12" max="12" width="45.42578125" customWidth="1"/>
  </cols>
  <sheetData>
    <row r="1" spans="1:12" ht="15.75" x14ac:dyDescent="0.25">
      <c r="A1" s="41" t="s">
        <v>84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33">
        <v>42054</v>
      </c>
    </row>
    <row r="2" spans="1:12" ht="15.75" x14ac:dyDescent="0.25">
      <c r="A2" s="41" t="s">
        <v>87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17"/>
    </row>
    <row r="3" spans="1:12" ht="15.75" x14ac:dyDescent="0.25">
      <c r="A3" s="41" t="s">
        <v>127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17"/>
    </row>
    <row r="4" spans="1:12" ht="16.5" thickBot="1" x14ac:dyDescent="0.3">
      <c r="A4" s="3"/>
      <c r="B4" s="3"/>
      <c r="C4" s="3"/>
      <c r="D4" s="3"/>
      <c r="E4" s="3"/>
      <c r="F4" s="15"/>
      <c r="G4" s="16"/>
      <c r="H4" s="15"/>
      <c r="I4" s="16"/>
      <c r="J4" s="15"/>
      <c r="K4" s="17"/>
      <c r="L4" s="17"/>
    </row>
    <row r="5" spans="1:12" s="14" customFormat="1" ht="17.25" thickTop="1" thickBot="1" x14ac:dyDescent="0.3">
      <c r="A5" s="22"/>
      <c r="B5" s="22"/>
      <c r="C5" s="22"/>
      <c r="D5" s="22"/>
      <c r="E5" s="22"/>
      <c r="F5" s="4" t="s">
        <v>128</v>
      </c>
      <c r="G5" s="18"/>
      <c r="H5" s="4" t="s">
        <v>60</v>
      </c>
      <c r="I5" s="18"/>
      <c r="J5" s="4" t="s">
        <v>119</v>
      </c>
      <c r="K5" s="35"/>
      <c r="L5" s="19" t="s">
        <v>61</v>
      </c>
    </row>
    <row r="6" spans="1:12" ht="16.5" thickTop="1" x14ac:dyDescent="0.25">
      <c r="A6" s="5"/>
      <c r="B6" s="5" t="s">
        <v>27</v>
      </c>
      <c r="C6" s="5"/>
      <c r="D6" s="5"/>
      <c r="E6" s="5"/>
      <c r="F6" s="7"/>
      <c r="G6" s="5"/>
      <c r="H6" s="7"/>
      <c r="I6" s="5"/>
      <c r="J6" s="7"/>
      <c r="K6" s="17"/>
      <c r="L6" s="17"/>
    </row>
    <row r="7" spans="1:12" ht="15.75" x14ac:dyDescent="0.25">
      <c r="A7" s="5"/>
      <c r="B7" s="5"/>
      <c r="C7" s="5"/>
      <c r="D7" s="5" t="s">
        <v>28</v>
      </c>
      <c r="E7" s="5"/>
      <c r="F7" s="7"/>
      <c r="G7" s="5"/>
      <c r="H7" s="7"/>
      <c r="I7" s="5"/>
      <c r="J7" s="7"/>
      <c r="K7" s="17"/>
      <c r="L7" s="17"/>
    </row>
    <row r="8" spans="1:12" ht="30.75" x14ac:dyDescent="0.25">
      <c r="A8" s="5"/>
      <c r="B8" s="5"/>
      <c r="C8" s="5"/>
      <c r="D8" s="5"/>
      <c r="E8" s="5" t="s">
        <v>29</v>
      </c>
      <c r="F8" s="7">
        <v>13532</v>
      </c>
      <c r="G8" s="5"/>
      <c r="H8" s="7">
        <v>23600</v>
      </c>
      <c r="I8" s="5"/>
      <c r="J8" s="7">
        <f>ROUND((F8-H8),5)</f>
        <v>-10068</v>
      </c>
      <c r="K8" s="17"/>
      <c r="L8" s="20" t="s">
        <v>145</v>
      </c>
    </row>
    <row r="9" spans="1:12" ht="15.75" x14ac:dyDescent="0.25">
      <c r="A9" s="5"/>
      <c r="B9" s="5"/>
      <c r="C9" s="5"/>
      <c r="D9" s="5"/>
      <c r="E9" s="5" t="s">
        <v>30</v>
      </c>
      <c r="F9" s="7">
        <v>0</v>
      </c>
      <c r="G9" s="5"/>
      <c r="H9" s="7">
        <v>4250</v>
      </c>
      <c r="I9" s="5"/>
      <c r="J9" s="7">
        <f>ROUND((F9-H9),5)</f>
        <v>-4250</v>
      </c>
      <c r="K9" s="17"/>
      <c r="L9" s="20" t="s">
        <v>144</v>
      </c>
    </row>
    <row r="10" spans="1:12" ht="15.75" x14ac:dyDescent="0.25">
      <c r="A10" s="5"/>
      <c r="B10" s="5"/>
      <c r="C10" s="5"/>
      <c r="D10" s="5"/>
      <c r="E10" s="5" t="s">
        <v>104</v>
      </c>
      <c r="F10" s="7">
        <v>3173</v>
      </c>
      <c r="G10" s="5"/>
      <c r="H10" s="7">
        <v>550</v>
      </c>
      <c r="I10" s="5"/>
      <c r="J10" s="7">
        <f>ROUND((F10-H10),5)</f>
        <v>2623</v>
      </c>
      <c r="K10" s="17"/>
      <c r="L10" s="20"/>
    </row>
    <row r="11" spans="1:12" ht="15.75" x14ac:dyDescent="0.25">
      <c r="A11" s="5"/>
      <c r="B11" s="5"/>
      <c r="C11" s="5"/>
      <c r="D11" s="5"/>
      <c r="E11" s="5" t="s">
        <v>142</v>
      </c>
      <c r="F11" s="7">
        <v>0</v>
      </c>
      <c r="G11" s="5"/>
      <c r="H11" s="7">
        <v>1500</v>
      </c>
      <c r="I11" s="5"/>
      <c r="J11" s="7">
        <f>ROUND((F11-H11),5)</f>
        <v>-1500</v>
      </c>
      <c r="K11" s="17"/>
      <c r="L11" s="20"/>
    </row>
    <row r="12" spans="1:12" ht="16.5" thickBot="1" x14ac:dyDescent="0.3">
      <c r="A12" s="5"/>
      <c r="B12" s="5"/>
      <c r="C12" s="5"/>
      <c r="D12" s="5"/>
      <c r="E12" s="5" t="s">
        <v>31</v>
      </c>
      <c r="F12" s="9">
        <v>1175</v>
      </c>
      <c r="G12" s="5"/>
      <c r="H12" s="9"/>
      <c r="I12" s="5"/>
      <c r="J12" s="9"/>
      <c r="K12" s="17"/>
      <c r="L12" s="20" t="s">
        <v>146</v>
      </c>
    </row>
    <row r="13" spans="1:12" ht="16.5" thickBot="1" x14ac:dyDescent="0.3">
      <c r="A13" s="5"/>
      <c r="B13" s="5"/>
      <c r="C13" s="5"/>
      <c r="D13" s="5" t="s">
        <v>32</v>
      </c>
      <c r="E13" s="5"/>
      <c r="F13" s="10">
        <f>ROUND(SUM(F7:F12),5)</f>
        <v>17880</v>
      </c>
      <c r="G13" s="5"/>
      <c r="H13" s="10">
        <f>ROUND(SUM(H7:H12),5)</f>
        <v>29900</v>
      </c>
      <c r="I13" s="5"/>
      <c r="J13" s="10">
        <f>ROUND((F13-H13),5)</f>
        <v>-12020</v>
      </c>
      <c r="K13" s="17"/>
      <c r="L13" s="20"/>
    </row>
    <row r="14" spans="1:12" ht="30" customHeight="1" x14ac:dyDescent="0.25">
      <c r="A14" s="5"/>
      <c r="B14" s="5"/>
      <c r="C14" s="5" t="s">
        <v>33</v>
      </c>
      <c r="D14" s="5"/>
      <c r="E14" s="5"/>
      <c r="F14" s="7">
        <f>F13</f>
        <v>17880</v>
      </c>
      <c r="G14" s="5"/>
      <c r="H14" s="7">
        <f>H13</f>
        <v>29900</v>
      </c>
      <c r="I14" s="5"/>
      <c r="J14" s="7">
        <f>ROUND((F14-H14),5)</f>
        <v>-12020</v>
      </c>
      <c r="K14" s="17"/>
      <c r="L14" s="20"/>
    </row>
    <row r="15" spans="1:12" ht="30" customHeight="1" x14ac:dyDescent="0.25">
      <c r="A15" s="5"/>
      <c r="B15" s="5"/>
      <c r="C15" s="5"/>
      <c r="D15" s="5" t="s">
        <v>34</v>
      </c>
      <c r="E15" s="5"/>
      <c r="F15" s="7"/>
      <c r="G15" s="5"/>
      <c r="H15" s="7"/>
      <c r="I15" s="5"/>
      <c r="J15" s="7"/>
      <c r="K15" s="17"/>
      <c r="L15" s="20"/>
    </row>
    <row r="16" spans="1:12" ht="15.75" x14ac:dyDescent="0.25">
      <c r="A16" s="5"/>
      <c r="B16" s="5"/>
      <c r="C16" s="5"/>
      <c r="D16" s="5"/>
      <c r="E16" s="5" t="s">
        <v>107</v>
      </c>
      <c r="F16" s="7">
        <v>7248</v>
      </c>
      <c r="G16" s="5"/>
      <c r="H16" s="7">
        <v>10000</v>
      </c>
      <c r="I16" s="5"/>
      <c r="J16" s="7">
        <f>ROUND((F16-H16),5)</f>
        <v>-2752</v>
      </c>
      <c r="K16" s="17"/>
      <c r="L16" s="20"/>
    </row>
    <row r="17" spans="1:12" ht="15.75" x14ac:dyDescent="0.25">
      <c r="A17" s="5"/>
      <c r="B17" s="5"/>
      <c r="C17" s="5"/>
      <c r="D17" s="5"/>
      <c r="E17" s="5" t="s">
        <v>143</v>
      </c>
      <c r="F17" s="7">
        <v>0</v>
      </c>
      <c r="G17" s="5"/>
      <c r="H17" s="7">
        <v>500</v>
      </c>
      <c r="I17" s="5"/>
      <c r="J17" s="7">
        <f>ROUND((F17-H17),5)</f>
        <v>-500</v>
      </c>
      <c r="K17" s="17"/>
      <c r="L17" s="17"/>
    </row>
    <row r="18" spans="1:12" ht="15.75" x14ac:dyDescent="0.25">
      <c r="A18" s="5"/>
      <c r="B18" s="5"/>
      <c r="C18" s="5"/>
      <c r="D18" s="5"/>
      <c r="E18" s="5" t="s">
        <v>35</v>
      </c>
      <c r="F18" s="7">
        <v>340</v>
      </c>
      <c r="G18" s="5"/>
      <c r="H18" s="7">
        <v>750</v>
      </c>
      <c r="I18" s="5"/>
      <c r="J18" s="7">
        <f>ROUND((F18-H18),5)</f>
        <v>-410</v>
      </c>
      <c r="K18" s="17"/>
    </row>
    <row r="19" spans="1:12" ht="15.75" x14ac:dyDescent="0.25">
      <c r="A19" s="5"/>
      <c r="B19" s="5"/>
      <c r="C19" s="5"/>
      <c r="D19" s="5"/>
      <c r="E19" s="5" t="s">
        <v>36</v>
      </c>
      <c r="F19" s="7">
        <v>938</v>
      </c>
      <c r="G19" s="5"/>
      <c r="H19" s="7">
        <v>1200</v>
      </c>
      <c r="I19" s="5"/>
      <c r="J19" s="7">
        <f>ROUND((F19-H19),5)</f>
        <v>-262</v>
      </c>
      <c r="K19" s="17"/>
    </row>
    <row r="20" spans="1:12" ht="15.75" x14ac:dyDescent="0.25">
      <c r="A20" s="5"/>
      <c r="B20" s="5"/>
      <c r="C20" s="5"/>
      <c r="D20" s="5"/>
      <c r="E20" s="5" t="s">
        <v>37</v>
      </c>
      <c r="F20" s="7">
        <v>1105</v>
      </c>
      <c r="G20" s="5"/>
      <c r="H20" s="7">
        <v>1105</v>
      </c>
      <c r="I20" s="5"/>
      <c r="J20" s="7">
        <f>ROUND((F20-H20),5)</f>
        <v>0</v>
      </c>
      <c r="K20" s="17"/>
    </row>
    <row r="21" spans="1:12" ht="15.75" x14ac:dyDescent="0.25">
      <c r="A21" s="5"/>
      <c r="B21" s="5"/>
      <c r="C21" s="5"/>
      <c r="D21" s="5"/>
      <c r="E21" s="5" t="s">
        <v>38</v>
      </c>
      <c r="F21" s="7">
        <v>1175</v>
      </c>
      <c r="G21" s="5"/>
      <c r="H21" s="7"/>
      <c r="I21" s="5"/>
      <c r="J21" s="7"/>
      <c r="K21" s="17"/>
      <c r="L21" s="20" t="s">
        <v>90</v>
      </c>
    </row>
    <row r="22" spans="1:12" ht="15.75" x14ac:dyDescent="0.25">
      <c r="A22" s="5"/>
      <c r="B22" s="5"/>
      <c r="C22" s="5"/>
      <c r="D22" s="5"/>
      <c r="E22" s="5" t="s">
        <v>39</v>
      </c>
      <c r="F22" s="7">
        <v>387</v>
      </c>
      <c r="G22" s="5"/>
      <c r="H22" s="7">
        <v>420</v>
      </c>
      <c r="I22" s="5"/>
      <c r="J22" s="7">
        <f>ROUND((F22-H22),5)</f>
        <v>-33</v>
      </c>
      <c r="K22" s="17"/>
      <c r="L22" s="20"/>
    </row>
    <row r="23" spans="1:12" ht="15.75" x14ac:dyDescent="0.25">
      <c r="A23" s="5"/>
      <c r="B23" s="5"/>
      <c r="C23" s="5"/>
      <c r="D23" s="5"/>
      <c r="E23" s="5" t="s">
        <v>40</v>
      </c>
      <c r="F23" s="7">
        <v>2607</v>
      </c>
      <c r="G23" s="5"/>
      <c r="H23" s="7">
        <v>1800</v>
      </c>
      <c r="I23" s="5"/>
      <c r="J23" s="7">
        <f>ROUND((F23-H23),5)</f>
        <v>807</v>
      </c>
      <c r="K23" s="17"/>
      <c r="L23" s="20"/>
    </row>
    <row r="24" spans="1:12" ht="15.75" x14ac:dyDescent="0.25">
      <c r="A24" s="5"/>
      <c r="B24" s="5"/>
      <c r="C24" s="5"/>
      <c r="D24" s="5"/>
      <c r="E24" s="5" t="s">
        <v>41</v>
      </c>
      <c r="F24" s="7">
        <v>2157</v>
      </c>
      <c r="G24" s="5"/>
      <c r="H24" s="7">
        <v>5955</v>
      </c>
      <c r="I24" s="5"/>
      <c r="J24" s="7">
        <f>ROUND((F24-H24),5)</f>
        <v>-3798</v>
      </c>
      <c r="K24" s="17"/>
      <c r="L24" s="20"/>
    </row>
    <row r="25" spans="1:12" ht="15.75" x14ac:dyDescent="0.25">
      <c r="A25" s="5"/>
      <c r="B25" s="5"/>
      <c r="C25" s="5"/>
      <c r="D25" s="5"/>
      <c r="E25" s="5" t="s">
        <v>42</v>
      </c>
      <c r="F25" s="7">
        <v>89035</v>
      </c>
      <c r="G25" s="5"/>
      <c r="H25" s="7">
        <v>92570</v>
      </c>
      <c r="I25" s="5"/>
      <c r="J25" s="7">
        <f>ROUND((F25-H25),5)</f>
        <v>-3535</v>
      </c>
      <c r="K25" s="17"/>
      <c r="L25" s="20"/>
    </row>
    <row r="26" spans="1:12" ht="15.75" x14ac:dyDescent="0.25">
      <c r="A26" s="5"/>
      <c r="B26" s="5"/>
      <c r="C26" s="5"/>
      <c r="D26" s="5"/>
      <c r="E26" s="5" t="s">
        <v>43</v>
      </c>
      <c r="F26" s="7">
        <v>0</v>
      </c>
      <c r="G26" s="5"/>
      <c r="H26" s="7">
        <v>1650</v>
      </c>
      <c r="I26" s="5"/>
      <c r="J26" s="7">
        <f>ROUND((F26-H26),5)</f>
        <v>-1650</v>
      </c>
      <c r="K26" s="17"/>
      <c r="L26" s="20"/>
    </row>
    <row r="27" spans="1:12" ht="15.75" x14ac:dyDescent="0.25">
      <c r="A27" s="5"/>
      <c r="B27" s="5"/>
      <c r="C27" s="5"/>
      <c r="D27" s="5"/>
      <c r="E27" s="5" t="s">
        <v>44</v>
      </c>
      <c r="F27" s="7">
        <v>9007</v>
      </c>
      <c r="G27" s="5"/>
      <c r="H27" s="7">
        <v>8950</v>
      </c>
      <c r="I27" s="5"/>
      <c r="J27" s="7">
        <f>ROUND((F27-H27),5)</f>
        <v>57</v>
      </c>
      <c r="K27" s="17"/>
      <c r="L27" s="20"/>
    </row>
    <row r="28" spans="1:12" ht="15.75" x14ac:dyDescent="0.25">
      <c r="A28" s="5"/>
      <c r="B28" s="5"/>
      <c r="C28" s="5"/>
      <c r="D28" s="5"/>
      <c r="E28" s="5" t="s">
        <v>45</v>
      </c>
      <c r="F28" s="7">
        <v>43154</v>
      </c>
      <c r="G28" s="5"/>
      <c r="H28" s="7">
        <v>46220</v>
      </c>
      <c r="I28" s="5"/>
      <c r="J28" s="7">
        <f>ROUND((F28-H28),5)</f>
        <v>-3066</v>
      </c>
      <c r="K28" s="17"/>
      <c r="L28" s="20"/>
    </row>
    <row r="29" spans="1:12" ht="15.75" x14ac:dyDescent="0.25">
      <c r="A29" s="5"/>
      <c r="B29" s="5"/>
      <c r="C29" s="5"/>
      <c r="D29" s="5"/>
      <c r="E29" s="5" t="s">
        <v>47</v>
      </c>
      <c r="F29" s="7">
        <v>2337</v>
      </c>
      <c r="G29" s="5"/>
      <c r="H29" s="7">
        <v>2875</v>
      </c>
      <c r="I29" s="5"/>
      <c r="J29" s="7">
        <f>ROUND((F29-H29),5)</f>
        <v>-538</v>
      </c>
      <c r="K29" s="17"/>
      <c r="L29" s="20"/>
    </row>
    <row r="30" spans="1:12" ht="15.75" x14ac:dyDescent="0.25">
      <c r="A30" s="5"/>
      <c r="B30" s="5"/>
      <c r="C30" s="5"/>
      <c r="D30" s="5"/>
      <c r="E30" s="5" t="s">
        <v>48</v>
      </c>
      <c r="F30" s="7">
        <v>11370</v>
      </c>
      <c r="G30" s="5"/>
      <c r="H30" s="7">
        <v>9000</v>
      </c>
      <c r="I30" s="5"/>
      <c r="J30" s="7">
        <f>ROUND((F30-H30),5)</f>
        <v>2370</v>
      </c>
      <c r="K30" s="17"/>
    </row>
    <row r="31" spans="1:12" ht="15.75" x14ac:dyDescent="0.25">
      <c r="A31" s="5"/>
      <c r="B31" s="5"/>
      <c r="C31" s="5"/>
      <c r="D31" s="5"/>
      <c r="E31" s="5" t="s">
        <v>49</v>
      </c>
      <c r="F31" s="7">
        <v>141</v>
      </c>
      <c r="G31" s="5"/>
      <c r="H31" s="7">
        <v>150</v>
      </c>
      <c r="I31" s="5"/>
      <c r="J31" s="7">
        <f>ROUND((F31-H31),5)</f>
        <v>-9</v>
      </c>
      <c r="K31" s="17"/>
      <c r="L31" s="20"/>
    </row>
    <row r="32" spans="1:12" ht="15.75" x14ac:dyDescent="0.25">
      <c r="A32" s="5"/>
      <c r="B32" s="5"/>
      <c r="C32" s="5"/>
      <c r="D32" s="5"/>
      <c r="E32" s="5" t="s">
        <v>88</v>
      </c>
      <c r="F32" s="7">
        <v>113</v>
      </c>
      <c r="G32" s="5"/>
      <c r="H32" s="7">
        <v>0</v>
      </c>
      <c r="I32" s="5"/>
      <c r="J32" s="7">
        <f>ROUND((F32-H32),5)</f>
        <v>113</v>
      </c>
      <c r="K32" s="17"/>
      <c r="L32" s="17"/>
    </row>
    <row r="33" spans="1:12" ht="15.75" x14ac:dyDescent="0.25">
      <c r="A33" s="5"/>
      <c r="B33" s="5"/>
      <c r="C33" s="5"/>
      <c r="D33" s="5"/>
      <c r="E33" s="5" t="s">
        <v>50</v>
      </c>
      <c r="F33" s="7">
        <v>1673</v>
      </c>
      <c r="G33" s="5"/>
      <c r="H33" s="7">
        <v>1420</v>
      </c>
      <c r="I33" s="5"/>
      <c r="J33" s="7">
        <f>ROUND((F33-H33),5)</f>
        <v>253</v>
      </c>
      <c r="K33" s="17"/>
      <c r="L33" s="17"/>
    </row>
    <row r="34" spans="1:12" ht="16.5" thickBot="1" x14ac:dyDescent="0.3">
      <c r="A34" s="5"/>
      <c r="B34" s="5"/>
      <c r="C34" s="5"/>
      <c r="D34" s="5"/>
      <c r="E34" s="5" t="s">
        <v>89</v>
      </c>
      <c r="F34" s="9">
        <v>74</v>
      </c>
      <c r="G34" s="5"/>
      <c r="H34" s="9">
        <v>75</v>
      </c>
      <c r="I34" s="5"/>
      <c r="J34" s="9">
        <f>ROUND((F34-H34),5)</f>
        <v>-1</v>
      </c>
      <c r="K34" s="17"/>
      <c r="L34" s="17"/>
    </row>
    <row r="35" spans="1:12" ht="16.5" thickBot="1" x14ac:dyDescent="0.3">
      <c r="A35" s="5"/>
      <c r="B35" s="5"/>
      <c r="C35" s="5"/>
      <c r="D35" s="5" t="s">
        <v>51</v>
      </c>
      <c r="E35" s="5"/>
      <c r="F35" s="10">
        <f>ROUND(SUM(F15:F34),5)</f>
        <v>172861</v>
      </c>
      <c r="G35" s="5"/>
      <c r="H35" s="10">
        <f>ROUND(SUM(H15:H34),5)</f>
        <v>184640</v>
      </c>
      <c r="I35" s="5"/>
      <c r="J35" s="10">
        <f>ROUND((F35-H35),5)</f>
        <v>-11779</v>
      </c>
      <c r="K35" s="17"/>
      <c r="L35" s="17"/>
    </row>
    <row r="36" spans="1:12" ht="30" customHeight="1" x14ac:dyDescent="0.25">
      <c r="A36" s="5"/>
      <c r="B36" s="5" t="s">
        <v>52</v>
      </c>
      <c r="C36" s="5"/>
      <c r="D36" s="5"/>
      <c r="E36" s="5"/>
      <c r="F36" s="7">
        <f>ROUND(F6+F14-F35,5)</f>
        <v>-154981</v>
      </c>
      <c r="G36" s="5"/>
      <c r="H36" s="7">
        <f>ROUND(H6+H14-H35,5)</f>
        <v>-154740</v>
      </c>
      <c r="I36" s="5"/>
      <c r="J36" s="7">
        <f>ROUND((F36-H36),5)</f>
        <v>-241</v>
      </c>
      <c r="K36" s="17"/>
    </row>
    <row r="37" spans="1:12" ht="30" customHeight="1" x14ac:dyDescent="0.25">
      <c r="A37" s="5"/>
      <c r="B37" s="5" t="s">
        <v>53</v>
      </c>
      <c r="C37" s="5"/>
      <c r="D37" s="5"/>
      <c r="E37" s="5"/>
      <c r="F37" s="7"/>
      <c r="G37" s="5"/>
      <c r="H37" s="7"/>
      <c r="I37" s="5"/>
      <c r="J37" s="7"/>
      <c r="K37" s="17"/>
      <c r="L37" s="20"/>
    </row>
    <row r="38" spans="1:12" ht="15.75" x14ac:dyDescent="0.25">
      <c r="A38" s="5"/>
      <c r="B38" s="5"/>
      <c r="C38" s="5" t="s">
        <v>54</v>
      </c>
      <c r="D38" s="5"/>
      <c r="E38" s="5"/>
      <c r="F38" s="7"/>
      <c r="G38" s="5"/>
      <c r="H38" s="7"/>
      <c r="I38" s="5"/>
      <c r="J38" s="7"/>
      <c r="K38" s="17"/>
      <c r="L38" s="17"/>
    </row>
    <row r="39" spans="1:12" ht="15.75" x14ac:dyDescent="0.25">
      <c r="A39" s="5"/>
      <c r="B39" s="5"/>
      <c r="C39" s="5"/>
      <c r="D39" s="5" t="s">
        <v>55</v>
      </c>
      <c r="E39" s="5"/>
      <c r="F39" s="7">
        <v>0</v>
      </c>
      <c r="G39" s="5"/>
      <c r="H39" s="7">
        <v>0</v>
      </c>
      <c r="I39" s="5"/>
      <c r="J39" s="7">
        <f>ROUND((F39-H39),5)</f>
        <v>0</v>
      </c>
      <c r="K39" s="17"/>
      <c r="L39" s="17"/>
    </row>
    <row r="40" spans="1:12" ht="15.75" x14ac:dyDescent="0.25">
      <c r="A40" s="5"/>
      <c r="B40" s="5"/>
      <c r="C40" s="5"/>
      <c r="D40" s="5" t="s">
        <v>56</v>
      </c>
      <c r="E40" s="5"/>
      <c r="F40" s="7">
        <v>-940</v>
      </c>
      <c r="G40" s="5"/>
      <c r="H40" s="7">
        <v>6050</v>
      </c>
      <c r="I40" s="5"/>
      <c r="J40" s="7">
        <f>ROUND((F40-H40),5)</f>
        <v>-6990</v>
      </c>
      <c r="K40" s="17"/>
      <c r="L40" s="17"/>
    </row>
    <row r="41" spans="1:12" ht="16.5" thickBot="1" x14ac:dyDescent="0.3">
      <c r="A41" s="5"/>
      <c r="B41" s="5"/>
      <c r="C41" s="5"/>
      <c r="D41" s="5" t="s">
        <v>57</v>
      </c>
      <c r="E41" s="5"/>
      <c r="F41" s="9">
        <v>-4821</v>
      </c>
      <c r="G41" s="5"/>
      <c r="H41" s="9">
        <v>1400</v>
      </c>
      <c r="I41" s="5"/>
      <c r="J41" s="9">
        <f>ROUND((F41-H41),5)</f>
        <v>-6221</v>
      </c>
      <c r="K41" s="17"/>
    </row>
    <row r="42" spans="1:12" ht="16.5" thickBot="1" x14ac:dyDescent="0.3">
      <c r="A42" s="5"/>
      <c r="B42" s="5"/>
      <c r="C42" s="5" t="s">
        <v>58</v>
      </c>
      <c r="D42" s="5"/>
      <c r="E42" s="5"/>
      <c r="F42" s="11">
        <f>ROUND(SUM(F38:F41),5)</f>
        <v>-5761</v>
      </c>
      <c r="G42" s="5"/>
      <c r="H42" s="11">
        <f>ROUND(SUM(H38:H41),5)</f>
        <v>7450</v>
      </c>
      <c r="I42" s="5"/>
      <c r="J42" s="11">
        <f>ROUND((F42-H42),5)</f>
        <v>-13211</v>
      </c>
      <c r="K42" s="17"/>
      <c r="L42" s="20"/>
    </row>
    <row r="43" spans="1:12" ht="30" customHeight="1" thickBot="1" x14ac:dyDescent="0.3">
      <c r="A43" s="5"/>
      <c r="B43" s="5" t="s">
        <v>59</v>
      </c>
      <c r="C43" s="5"/>
      <c r="D43" s="5"/>
      <c r="E43" s="5"/>
      <c r="F43" s="11">
        <f>ROUND(F37+F42,5)</f>
        <v>-5761</v>
      </c>
      <c r="G43" s="5"/>
      <c r="H43" s="11">
        <f>ROUND(H37+H42,5)</f>
        <v>7450</v>
      </c>
      <c r="I43" s="5"/>
      <c r="J43" s="11">
        <f>ROUND((F43-H43),5)</f>
        <v>-13211</v>
      </c>
      <c r="K43" s="17"/>
      <c r="L43" s="17"/>
    </row>
    <row r="44" spans="1:12" s="13" customFormat="1" ht="30" customHeight="1" thickBot="1" x14ac:dyDescent="0.3">
      <c r="A44" s="5" t="s">
        <v>25</v>
      </c>
      <c r="B44" s="5"/>
      <c r="C44" s="5"/>
      <c r="D44" s="5"/>
      <c r="E44" s="5"/>
      <c r="F44" s="12">
        <f>ROUND(F36+F43,5)</f>
        <v>-160742</v>
      </c>
      <c r="G44" s="3"/>
      <c r="H44" s="12">
        <f>ROUND(H36+H43,5)</f>
        <v>-147290</v>
      </c>
      <c r="I44" s="3"/>
      <c r="J44" s="12">
        <f>ROUND((F44-H44),5)</f>
        <v>-13452</v>
      </c>
      <c r="K44" s="34"/>
      <c r="L44" s="34"/>
    </row>
    <row r="45" spans="1:12" ht="16.5" thickTop="1" x14ac:dyDescent="0.25">
      <c r="A45" s="6"/>
      <c r="B45" s="6"/>
      <c r="C45" s="6"/>
      <c r="D45" s="6"/>
      <c r="E45" s="6"/>
      <c r="F45" s="21"/>
      <c r="G45" s="21"/>
      <c r="H45" s="21"/>
      <c r="I45" s="21"/>
      <c r="J45" s="21"/>
      <c r="K45" s="17"/>
      <c r="L45" s="17"/>
    </row>
    <row r="46" spans="1:12" ht="15.75" x14ac:dyDescent="0.25">
      <c r="L46" s="17"/>
    </row>
    <row r="47" spans="1:12" ht="15.75" x14ac:dyDescent="0.25">
      <c r="L47" s="17"/>
    </row>
  </sheetData>
  <mergeCells count="3">
    <mergeCell ref="A1:K1"/>
    <mergeCell ref="A2:K2"/>
    <mergeCell ref="A3:K3"/>
  </mergeCells>
  <pageMargins left="0.2" right="0.2" top="0.75" bottom="0.75" header="0.1" footer="0.3"/>
  <pageSetup scale="71" orientation="portrait" verticalDpi="0" r:id="rId1"/>
  <headerFooter>
    <oddFooter>&amp;R&amp;"Arial,Bold"&amp;8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19"/>
  <sheetViews>
    <sheetView workbookViewId="0">
      <selection activeCell="J13" sqref="J13"/>
    </sheetView>
  </sheetViews>
  <sheetFormatPr defaultRowHeight="15" x14ac:dyDescent="0.25"/>
  <cols>
    <col min="1" max="5" width="3" style="1" customWidth="1"/>
    <col min="6" max="6" width="41.42578125" style="1" customWidth="1"/>
    <col min="7" max="7" width="9.7109375" style="2" bestFit="1" customWidth="1"/>
    <col min="8" max="8" width="2.28515625" style="2" customWidth="1"/>
    <col min="9" max="9" width="9.7109375" style="2" bestFit="1" customWidth="1"/>
    <col min="10" max="10" width="2.28515625" style="2" customWidth="1"/>
    <col min="11" max="11" width="12.7109375" style="2" bestFit="1" customWidth="1"/>
    <col min="12" max="12" width="1.28515625" customWidth="1"/>
    <col min="13" max="13" width="45.85546875" customWidth="1"/>
  </cols>
  <sheetData>
    <row r="1" spans="1:13" ht="15.75" x14ac:dyDescent="0.25">
      <c r="A1" s="41" t="s">
        <v>84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33">
        <v>42054</v>
      </c>
    </row>
    <row r="2" spans="1:13" ht="15.75" x14ac:dyDescent="0.25">
      <c r="A2" s="41" t="s">
        <v>86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17"/>
    </row>
    <row r="3" spans="1:13" ht="15.75" x14ac:dyDescent="0.25">
      <c r="A3" s="41" t="s">
        <v>127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17"/>
    </row>
    <row r="4" spans="1:13" ht="16.5" thickBot="1" x14ac:dyDescent="0.3">
      <c r="A4" s="3"/>
      <c r="B4" s="3"/>
      <c r="C4" s="3"/>
      <c r="D4" s="3"/>
      <c r="E4" s="3"/>
      <c r="F4" s="3"/>
      <c r="G4" s="15"/>
      <c r="H4" s="16"/>
      <c r="I4" s="15"/>
      <c r="J4" s="16"/>
      <c r="K4" s="15"/>
      <c r="L4" s="17"/>
      <c r="M4" s="17"/>
    </row>
    <row r="5" spans="1:13" s="14" customFormat="1" ht="17.25" thickTop="1" thickBot="1" x14ac:dyDescent="0.3">
      <c r="A5" s="22"/>
      <c r="B5" s="22"/>
      <c r="C5" s="22"/>
      <c r="D5" s="22"/>
      <c r="E5" s="22"/>
      <c r="F5" s="22"/>
      <c r="G5" s="4" t="s">
        <v>128</v>
      </c>
      <c r="H5" s="18"/>
      <c r="I5" s="4" t="s">
        <v>129</v>
      </c>
      <c r="J5" s="18"/>
      <c r="K5" s="4" t="s">
        <v>83</v>
      </c>
      <c r="L5" s="35"/>
      <c r="M5" s="19" t="s">
        <v>61</v>
      </c>
    </row>
    <row r="6" spans="1:13" ht="16.5" thickTop="1" x14ac:dyDescent="0.25">
      <c r="A6" s="5"/>
      <c r="B6" s="5" t="s">
        <v>27</v>
      </c>
      <c r="C6" s="5"/>
      <c r="D6" s="5"/>
      <c r="E6" s="5"/>
      <c r="F6" s="5"/>
      <c r="G6" s="7"/>
      <c r="H6" s="5"/>
      <c r="I6" s="7"/>
      <c r="J6" s="5"/>
      <c r="K6" s="7"/>
      <c r="L6" s="17"/>
      <c r="M6" s="17"/>
    </row>
    <row r="7" spans="1:13" ht="15.75" x14ac:dyDescent="0.25">
      <c r="A7" s="5"/>
      <c r="B7" s="5"/>
      <c r="C7" s="5"/>
      <c r="D7" s="5" t="s">
        <v>34</v>
      </c>
      <c r="E7" s="5"/>
      <c r="F7" s="5"/>
      <c r="G7" s="7"/>
      <c r="H7" s="5"/>
      <c r="I7" s="7"/>
      <c r="J7" s="5"/>
      <c r="K7" s="7"/>
      <c r="L7" s="17"/>
      <c r="M7" s="17"/>
    </row>
    <row r="8" spans="1:13" ht="15.75" x14ac:dyDescent="0.25">
      <c r="A8" s="5"/>
      <c r="B8" s="5"/>
      <c r="C8" s="5"/>
      <c r="D8" s="5"/>
      <c r="E8" s="5" t="s">
        <v>45</v>
      </c>
      <c r="F8" s="5"/>
      <c r="G8" s="7"/>
      <c r="H8" s="5"/>
      <c r="I8" s="7"/>
      <c r="J8" s="5"/>
      <c r="K8" s="7"/>
      <c r="L8" s="17"/>
      <c r="M8" s="17"/>
    </row>
    <row r="9" spans="1:13" ht="15.75" x14ac:dyDescent="0.25">
      <c r="A9" s="5"/>
      <c r="B9" s="5"/>
      <c r="C9" s="5"/>
      <c r="D9" s="5"/>
      <c r="E9" s="5"/>
      <c r="F9" s="5" t="s">
        <v>91</v>
      </c>
      <c r="G9" s="7">
        <v>2048</v>
      </c>
      <c r="H9" s="5"/>
      <c r="I9" s="7">
        <v>3630</v>
      </c>
      <c r="J9" s="5"/>
      <c r="K9" s="7">
        <f t="shared" ref="K9:K18" si="0">ROUND((G9-I9),5)</f>
        <v>-1582</v>
      </c>
      <c r="L9" s="17"/>
      <c r="M9" s="20"/>
    </row>
    <row r="10" spans="1:13" ht="15.75" x14ac:dyDescent="0.25">
      <c r="A10" s="5"/>
      <c r="B10" s="5"/>
      <c r="C10" s="5"/>
      <c r="D10" s="5"/>
      <c r="E10" s="5"/>
      <c r="F10" s="5" t="s">
        <v>92</v>
      </c>
      <c r="G10" s="7">
        <v>17072</v>
      </c>
      <c r="H10" s="5"/>
      <c r="I10" s="7">
        <v>3813</v>
      </c>
      <c r="J10" s="5"/>
      <c r="K10" s="7">
        <f t="shared" si="0"/>
        <v>13259</v>
      </c>
      <c r="L10" s="17"/>
      <c r="M10" s="20" t="s">
        <v>135</v>
      </c>
    </row>
    <row r="11" spans="1:13" ht="15.75" x14ac:dyDescent="0.25">
      <c r="A11" s="5"/>
      <c r="B11" s="5"/>
      <c r="C11" s="5"/>
      <c r="D11" s="5"/>
      <c r="E11" s="5"/>
      <c r="F11" s="5" t="s">
        <v>93</v>
      </c>
      <c r="G11" s="7">
        <v>18482</v>
      </c>
      <c r="H11" s="5"/>
      <c r="I11" s="7">
        <v>18334</v>
      </c>
      <c r="J11" s="5"/>
      <c r="K11" s="7">
        <f t="shared" si="0"/>
        <v>148</v>
      </c>
      <c r="L11" s="17"/>
      <c r="M11" s="20"/>
    </row>
    <row r="12" spans="1:13" ht="15.75" x14ac:dyDescent="0.25">
      <c r="A12" s="5"/>
      <c r="B12" s="5"/>
      <c r="C12" s="5"/>
      <c r="D12" s="5"/>
      <c r="E12" s="5"/>
      <c r="F12" s="5" t="s">
        <v>94</v>
      </c>
      <c r="G12" s="7">
        <v>5240</v>
      </c>
      <c r="H12" s="5"/>
      <c r="I12" s="7">
        <v>4214</v>
      </c>
      <c r="J12" s="5"/>
      <c r="K12" s="7">
        <f t="shared" si="0"/>
        <v>1026</v>
      </c>
      <c r="L12" s="17"/>
      <c r="M12" s="20"/>
    </row>
    <row r="13" spans="1:13" ht="15.75" x14ac:dyDescent="0.25">
      <c r="A13" s="5"/>
      <c r="B13" s="5"/>
      <c r="C13" s="5"/>
      <c r="D13" s="5"/>
      <c r="E13" s="5"/>
      <c r="F13" s="5" t="s">
        <v>95</v>
      </c>
      <c r="G13" s="7">
        <v>313</v>
      </c>
      <c r="H13" s="5"/>
      <c r="I13" s="7">
        <v>349</v>
      </c>
      <c r="J13" s="5"/>
      <c r="K13" s="7">
        <f t="shared" si="0"/>
        <v>-36</v>
      </c>
      <c r="L13" s="17"/>
      <c r="M13" s="20"/>
    </row>
    <row r="14" spans="1:13" ht="16.5" thickBot="1" x14ac:dyDescent="0.3">
      <c r="A14" s="5"/>
      <c r="B14" s="5"/>
      <c r="C14" s="5"/>
      <c r="D14" s="5"/>
      <c r="E14" s="5"/>
      <c r="F14" s="5" t="s">
        <v>96</v>
      </c>
      <c r="G14" s="9">
        <v>0</v>
      </c>
      <c r="H14" s="5"/>
      <c r="I14" s="9">
        <v>3130</v>
      </c>
      <c r="J14" s="5"/>
      <c r="K14" s="9">
        <f t="shared" si="0"/>
        <v>-3130</v>
      </c>
      <c r="L14" s="17"/>
      <c r="M14" s="20"/>
    </row>
    <row r="15" spans="1:13" ht="16.5" thickBot="1" x14ac:dyDescent="0.3">
      <c r="A15" s="5"/>
      <c r="B15" s="5"/>
      <c r="C15" s="5"/>
      <c r="D15" s="5"/>
      <c r="E15" s="5" t="s">
        <v>97</v>
      </c>
      <c r="F15" s="5"/>
      <c r="G15" s="11">
        <f>ROUND(SUM(G8:G14),5)</f>
        <v>43155</v>
      </c>
      <c r="H15" s="5"/>
      <c r="I15" s="11">
        <f>ROUND(SUM(I8:I14),5)</f>
        <v>33470</v>
      </c>
      <c r="J15" s="5"/>
      <c r="K15" s="11">
        <f t="shared" si="0"/>
        <v>9685</v>
      </c>
      <c r="L15" s="17"/>
      <c r="M15" s="20"/>
    </row>
    <row r="16" spans="1:13" ht="30" customHeight="1" thickBot="1" x14ac:dyDescent="0.3">
      <c r="A16" s="5"/>
      <c r="B16" s="5"/>
      <c r="C16" s="5"/>
      <c r="D16" s="5" t="s">
        <v>51</v>
      </c>
      <c r="E16" s="5"/>
      <c r="F16" s="5"/>
      <c r="G16" s="11">
        <f>ROUND(G7+G15,5)</f>
        <v>43155</v>
      </c>
      <c r="H16" s="5"/>
      <c r="I16" s="11">
        <f>ROUND(I7+I15,5)</f>
        <v>33470</v>
      </c>
      <c r="J16" s="5"/>
      <c r="K16" s="11">
        <f t="shared" si="0"/>
        <v>9685</v>
      </c>
      <c r="L16" s="17"/>
      <c r="M16" s="20"/>
    </row>
    <row r="17" spans="1:13" ht="30" customHeight="1" thickBot="1" x14ac:dyDescent="0.3">
      <c r="A17" s="5"/>
      <c r="B17" s="5" t="s">
        <v>52</v>
      </c>
      <c r="C17" s="5"/>
      <c r="D17" s="5"/>
      <c r="E17" s="5"/>
      <c r="F17" s="5"/>
      <c r="G17" s="11">
        <f>ROUND(G6-G16,5)</f>
        <v>-43155</v>
      </c>
      <c r="H17" s="5"/>
      <c r="I17" s="11">
        <f>ROUND(I6-I16,5)</f>
        <v>-33470</v>
      </c>
      <c r="J17" s="5"/>
      <c r="K17" s="11">
        <f t="shared" si="0"/>
        <v>-9685</v>
      </c>
      <c r="L17" s="17"/>
      <c r="M17" s="20"/>
    </row>
    <row r="18" spans="1:13" s="13" customFormat="1" ht="30" customHeight="1" thickBot="1" x14ac:dyDescent="0.3">
      <c r="A18" s="5" t="s">
        <v>25</v>
      </c>
      <c r="B18" s="5"/>
      <c r="C18" s="5"/>
      <c r="D18" s="5"/>
      <c r="E18" s="5"/>
      <c r="F18" s="5"/>
      <c r="G18" s="12">
        <f>G17</f>
        <v>-43155</v>
      </c>
      <c r="H18" s="3"/>
      <c r="I18" s="12">
        <f>I17</f>
        <v>-33470</v>
      </c>
      <c r="J18" s="3"/>
      <c r="K18" s="12">
        <f t="shared" si="0"/>
        <v>-9685</v>
      </c>
      <c r="L18" s="34"/>
      <c r="M18" s="34"/>
    </row>
    <row r="19" spans="1:13" ht="15.75" thickTop="1" x14ac:dyDescent="0.25"/>
  </sheetData>
  <mergeCells count="3">
    <mergeCell ref="A1:L1"/>
    <mergeCell ref="A2:L2"/>
    <mergeCell ref="A3:L3"/>
  </mergeCells>
  <pageMargins left="0.2" right="0.2" top="0.75" bottom="0.75" header="0.1" footer="0.3"/>
  <pageSetup scale="73" orientation="portrait" verticalDpi="0" r:id="rId1"/>
  <headerFooter>
    <oddFooter>&amp;R&amp;"Arial,Bold"&amp;8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13"/>
  <sheetViews>
    <sheetView workbookViewId="0">
      <selection activeCell="A2" sqref="A2:J2"/>
    </sheetView>
  </sheetViews>
  <sheetFormatPr defaultRowHeight="15" x14ac:dyDescent="0.25"/>
  <cols>
    <col min="1" max="1" width="3" style="2" customWidth="1"/>
    <col min="2" max="2" width="33.85546875" style="2" bestFit="1" customWidth="1"/>
    <col min="3" max="3" width="2.28515625" style="2" customWidth="1"/>
    <col min="4" max="4" width="12.7109375" style="2" bestFit="1" customWidth="1"/>
    <col min="5" max="5" width="2.28515625" style="2" customWidth="1"/>
    <col min="6" max="6" width="30" style="2" bestFit="1" customWidth="1"/>
    <col min="7" max="7" width="2.28515625" style="2" customWidth="1"/>
    <col min="8" max="8" width="7.7109375" style="2" bestFit="1" customWidth="1"/>
    <col min="9" max="9" width="2.28515625" style="2" customWidth="1"/>
    <col min="10" max="10" width="16.7109375" style="2" bestFit="1" customWidth="1"/>
  </cols>
  <sheetData>
    <row r="1" spans="1:10" ht="15.75" x14ac:dyDescent="0.25">
      <c r="A1" s="41" t="s">
        <v>84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5.75" x14ac:dyDescent="0.25">
      <c r="A2" s="41" t="s">
        <v>98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15.75" x14ac:dyDescent="0.25">
      <c r="A3" s="41" t="s">
        <v>120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5.75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</row>
    <row r="5" spans="1:10" s="14" customFormat="1" ht="16.5" thickBot="1" x14ac:dyDescent="0.3">
      <c r="A5" s="18"/>
      <c r="B5" s="18"/>
      <c r="C5" s="18"/>
      <c r="D5" s="24" t="s">
        <v>99</v>
      </c>
      <c r="E5" s="18"/>
      <c r="F5" s="24" t="s">
        <v>100</v>
      </c>
      <c r="G5" s="18"/>
      <c r="H5" s="24" t="s">
        <v>101</v>
      </c>
      <c r="I5" s="18"/>
      <c r="J5" s="24" t="s">
        <v>102</v>
      </c>
    </row>
    <row r="6" spans="1:10" ht="16.5" thickTop="1" x14ac:dyDescent="0.25">
      <c r="A6" s="3"/>
      <c r="B6" s="3" t="s">
        <v>121</v>
      </c>
      <c r="C6" s="3"/>
      <c r="D6" s="25"/>
      <c r="E6" s="3"/>
      <c r="F6" s="3"/>
      <c r="G6" s="3"/>
      <c r="H6" s="26"/>
      <c r="I6" s="3"/>
      <c r="J6" s="27"/>
    </row>
    <row r="7" spans="1:10" ht="16.5" thickBot="1" x14ac:dyDescent="0.3">
      <c r="A7" s="23"/>
      <c r="B7" s="23"/>
      <c r="C7" s="5"/>
      <c r="D7" s="28">
        <v>41913</v>
      </c>
      <c r="E7" s="5"/>
      <c r="F7" s="5" t="s">
        <v>125</v>
      </c>
      <c r="G7" s="5"/>
      <c r="H7" s="29">
        <v>111</v>
      </c>
      <c r="I7" s="5"/>
      <c r="J7" s="37">
        <v>45</v>
      </c>
    </row>
    <row r="8" spans="1:10" ht="15.75" x14ac:dyDescent="0.25">
      <c r="A8" s="5"/>
      <c r="B8" s="5" t="s">
        <v>122</v>
      </c>
      <c r="C8" s="5"/>
      <c r="D8" s="28"/>
      <c r="E8" s="5"/>
      <c r="F8" s="5"/>
      <c r="G8" s="5"/>
      <c r="H8" s="29"/>
      <c r="I8" s="5"/>
      <c r="J8" s="38">
        <f>ROUND(SUM(J6:J7),5)</f>
        <v>45</v>
      </c>
    </row>
    <row r="9" spans="1:10" ht="30" customHeight="1" x14ac:dyDescent="0.25">
      <c r="A9" s="3"/>
      <c r="B9" s="3" t="s">
        <v>123</v>
      </c>
      <c r="C9" s="3"/>
      <c r="D9" s="25"/>
      <c r="E9" s="3"/>
      <c r="F9" s="3"/>
      <c r="G9" s="3"/>
      <c r="H9" s="26"/>
      <c r="I9" s="3"/>
      <c r="J9" s="27"/>
    </row>
    <row r="10" spans="1:10" ht="16.5" thickBot="1" x14ac:dyDescent="0.3">
      <c r="A10" s="23"/>
      <c r="B10" s="23"/>
      <c r="C10" s="5"/>
      <c r="D10" s="28">
        <v>41954</v>
      </c>
      <c r="E10" s="5"/>
      <c r="F10" s="5" t="s">
        <v>126</v>
      </c>
      <c r="G10" s="5"/>
      <c r="H10" s="29">
        <v>100</v>
      </c>
      <c r="I10" s="5"/>
      <c r="J10" s="30">
        <v>500</v>
      </c>
    </row>
    <row r="11" spans="1:10" ht="16.5" thickBot="1" x14ac:dyDescent="0.3">
      <c r="A11" s="5"/>
      <c r="B11" s="5" t="s">
        <v>124</v>
      </c>
      <c r="C11" s="5"/>
      <c r="D11" s="28"/>
      <c r="E11" s="5"/>
      <c r="F11" s="5"/>
      <c r="G11" s="5"/>
      <c r="H11" s="29"/>
      <c r="I11" s="5"/>
      <c r="J11" s="31">
        <f>ROUND(SUM(J9:J10),5)</f>
        <v>500</v>
      </c>
    </row>
    <row r="12" spans="1:10" s="13" customFormat="1" ht="30" customHeight="1" thickBot="1" x14ac:dyDescent="0.3">
      <c r="A12" s="3" t="s">
        <v>103</v>
      </c>
      <c r="B12" s="3"/>
      <c r="C12" s="3"/>
      <c r="D12" s="25"/>
      <c r="E12" s="3"/>
      <c r="F12" s="3"/>
      <c r="G12" s="3"/>
      <c r="H12" s="26"/>
      <c r="I12" s="3"/>
      <c r="J12" s="32">
        <f>ROUND(J8+J11,5)</f>
        <v>545</v>
      </c>
    </row>
    <row r="13" spans="1:10" ht="15.75" thickTop="1" x14ac:dyDescent="0.25"/>
  </sheetData>
  <mergeCells count="3">
    <mergeCell ref="A1:J1"/>
    <mergeCell ref="A2:J2"/>
    <mergeCell ref="A3:J3"/>
  </mergeCells>
  <printOptions horizontalCentered="1"/>
  <pageMargins left="0.2" right="0.2" top="0.75" bottom="0.75" header="0.1" footer="0.3"/>
  <pageSetup scale="68" orientation="portrait" verticalDpi="0" r:id="rId1"/>
  <headerFooter>
    <oddFooter>&amp;R&amp;"Arial,Bold"&amp;8 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Balance Sheet</vt:lpstr>
      <vt:lpstr>Income Statement YTD</vt:lpstr>
      <vt:lpstr>Actual vs Budget</vt:lpstr>
      <vt:lpstr>Legal &amp; Professional Fees</vt:lpstr>
      <vt:lpstr>Over 90 days Past Due AR</vt:lpstr>
      <vt:lpstr>Sheet2</vt:lpstr>
      <vt:lpstr>Sheet3</vt:lpstr>
      <vt:lpstr>'Balance Sheet'!Print_Titles</vt:lpstr>
      <vt:lpstr>'Over 90 days Past Due AR'!Print_Titles</vt:lpstr>
    </vt:vector>
  </TitlesOfParts>
  <Company>Lenovo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Pete Thompson</cp:lastModifiedBy>
  <cp:lastPrinted>2015-02-19T19:22:08Z</cp:lastPrinted>
  <dcterms:created xsi:type="dcterms:W3CDTF">2014-01-21T17:56:46Z</dcterms:created>
  <dcterms:modified xsi:type="dcterms:W3CDTF">2015-02-19T19:22:14Z</dcterms:modified>
</cp:coreProperties>
</file>